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5.164.240\data\Users\mpakratsa.a\!!!!!ERASMUS\"/>
    </mc:Choice>
  </mc:AlternateContent>
  <bookViews>
    <workbookView xWindow="0" yWindow="0" windowWidth="11580" windowHeight="7335"/>
  </bookViews>
  <sheets>
    <sheet name="ΠΡΟΣΩΡΙΝΟΣ ΠΙΝΑΚΑΣ" sheetId="5" r:id="rId1"/>
    <sheet name="Φύλλο1" sheetId="3" state="hidden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5" l="1"/>
  <c r="P48" i="5"/>
  <c r="S48" i="5" s="1"/>
  <c r="T48" i="5" s="1"/>
  <c r="U48" i="5" s="1"/>
  <c r="W48" i="5" s="1"/>
  <c r="N48" i="5"/>
  <c r="L48" i="5"/>
  <c r="K48" i="5"/>
  <c r="R47" i="5"/>
  <c r="S47" i="5" s="1"/>
  <c r="T47" i="5" s="1"/>
  <c r="U47" i="5" s="1"/>
  <c r="W47" i="5" s="1"/>
  <c r="P47" i="5"/>
  <c r="N47" i="5"/>
  <c r="L47" i="5"/>
  <c r="K47" i="5"/>
  <c r="W46" i="5"/>
  <c r="W45" i="5"/>
  <c r="W44" i="5"/>
  <c r="U43" i="5"/>
  <c r="W43" i="5" s="1"/>
  <c r="P43" i="5"/>
  <c r="L43" i="5"/>
  <c r="K43" i="5"/>
  <c r="R42" i="5"/>
  <c r="P42" i="5"/>
  <c r="N42" i="5"/>
  <c r="L42" i="5"/>
  <c r="U42" i="5" s="1"/>
  <c r="W42" i="5" s="1"/>
  <c r="K42" i="5"/>
  <c r="U41" i="5"/>
  <c r="W41" i="5" s="1"/>
  <c r="S41" i="5"/>
  <c r="R41" i="5"/>
  <c r="P41" i="5"/>
  <c r="N41" i="5"/>
  <c r="L41" i="5"/>
  <c r="K41" i="5"/>
  <c r="U40" i="5"/>
  <c r="W40" i="5" s="1"/>
  <c r="S40" i="5"/>
  <c r="R40" i="5"/>
  <c r="P40" i="5"/>
  <c r="N40" i="5"/>
  <c r="L40" i="5"/>
  <c r="K40" i="5"/>
  <c r="U39" i="5"/>
  <c r="W39" i="5" s="1"/>
  <c r="S39" i="5"/>
  <c r="R39" i="5"/>
  <c r="P39" i="5"/>
  <c r="N39" i="5"/>
  <c r="L39" i="5"/>
  <c r="K39" i="5"/>
  <c r="U38" i="5"/>
  <c r="W38" i="5" s="1"/>
  <c r="S38" i="5"/>
  <c r="R38" i="5"/>
  <c r="P38" i="5"/>
  <c r="N38" i="5"/>
  <c r="L38" i="5"/>
  <c r="K38" i="5"/>
  <c r="U37" i="5"/>
  <c r="W37" i="5" s="1"/>
  <c r="S37" i="5"/>
  <c r="R37" i="5"/>
  <c r="P37" i="5"/>
  <c r="N37" i="5"/>
  <c r="L37" i="5"/>
  <c r="K37" i="5"/>
  <c r="U36" i="5"/>
  <c r="W36" i="5" s="1"/>
  <c r="S36" i="5"/>
  <c r="R36" i="5"/>
  <c r="P36" i="5"/>
  <c r="N36" i="5"/>
  <c r="L36" i="5"/>
  <c r="K36" i="5"/>
  <c r="U35" i="5"/>
  <c r="W35" i="5" s="1"/>
  <c r="S35" i="5"/>
  <c r="R35" i="5"/>
  <c r="P35" i="5"/>
  <c r="N35" i="5"/>
  <c r="L35" i="5"/>
  <c r="K35" i="5"/>
  <c r="U34" i="5"/>
  <c r="W34" i="5" s="1"/>
  <c r="S34" i="5"/>
  <c r="R34" i="5"/>
  <c r="P34" i="5"/>
  <c r="N34" i="5"/>
  <c r="L34" i="5"/>
  <c r="K34" i="5"/>
  <c r="R33" i="5"/>
  <c r="S33" i="5" s="1"/>
  <c r="T33" i="5" s="1"/>
  <c r="U33" i="5" s="1"/>
  <c r="W33" i="5" s="1"/>
  <c r="P33" i="5"/>
  <c r="N33" i="5"/>
  <c r="L33" i="5"/>
  <c r="K33" i="5"/>
  <c r="R32" i="5"/>
  <c r="S32" i="5" s="1"/>
  <c r="T32" i="5" s="1"/>
  <c r="P32" i="5"/>
  <c r="N32" i="5"/>
  <c r="L32" i="5"/>
  <c r="K32" i="5"/>
  <c r="U32" i="5" s="1"/>
  <c r="W32" i="5" s="1"/>
  <c r="S31" i="5"/>
  <c r="T31" i="5" s="1"/>
  <c r="R31" i="5"/>
  <c r="P31" i="5"/>
  <c r="N31" i="5"/>
  <c r="L31" i="5"/>
  <c r="K31" i="5"/>
  <c r="U31" i="5" s="1"/>
  <c r="W31" i="5" s="1"/>
  <c r="R30" i="5"/>
  <c r="P30" i="5"/>
  <c r="S30" i="5" s="1"/>
  <c r="T30" i="5" s="1"/>
  <c r="U30" i="5" s="1"/>
  <c r="W30" i="5" s="1"/>
  <c r="N30" i="5"/>
  <c r="L30" i="5"/>
  <c r="K30" i="5"/>
  <c r="R29" i="5"/>
  <c r="S29" i="5" s="1"/>
  <c r="T29" i="5" s="1"/>
  <c r="U29" i="5" s="1"/>
  <c r="W29" i="5" s="1"/>
  <c r="P29" i="5"/>
  <c r="N29" i="5"/>
  <c r="L29" i="5"/>
  <c r="K29" i="5"/>
  <c r="R28" i="5"/>
  <c r="S28" i="5" s="1"/>
  <c r="T28" i="5" s="1"/>
  <c r="P28" i="5"/>
  <c r="N28" i="5"/>
  <c r="L28" i="5"/>
  <c r="K28" i="5"/>
  <c r="U28" i="5" s="1"/>
  <c r="W28" i="5" s="1"/>
  <c r="S27" i="5"/>
  <c r="T27" i="5" s="1"/>
  <c r="R27" i="5"/>
  <c r="P27" i="5"/>
  <c r="N27" i="5"/>
  <c r="L27" i="5"/>
  <c r="K27" i="5"/>
  <c r="U27" i="5" s="1"/>
  <c r="W27" i="5" s="1"/>
  <c r="R26" i="5"/>
  <c r="P26" i="5"/>
  <c r="S26" i="5" s="1"/>
  <c r="T26" i="5" s="1"/>
  <c r="U26" i="5" s="1"/>
  <c r="W26" i="5" s="1"/>
  <c r="N26" i="5"/>
  <c r="L26" i="5"/>
  <c r="K26" i="5"/>
  <c r="R25" i="5"/>
  <c r="S25" i="5" s="1"/>
  <c r="T25" i="5" s="1"/>
  <c r="U25" i="5" s="1"/>
  <c r="W25" i="5" s="1"/>
  <c r="P25" i="5"/>
  <c r="N25" i="5"/>
  <c r="L25" i="5"/>
  <c r="K25" i="5"/>
  <c r="R24" i="5"/>
  <c r="S24" i="5" s="1"/>
  <c r="T24" i="5" s="1"/>
  <c r="P24" i="5"/>
  <c r="N24" i="5"/>
  <c r="L24" i="5"/>
  <c r="K24" i="5"/>
  <c r="U24" i="5" s="1"/>
  <c r="W24" i="5" s="1"/>
  <c r="S23" i="5"/>
  <c r="T23" i="5" s="1"/>
  <c r="R23" i="5"/>
  <c r="P23" i="5"/>
  <c r="N23" i="5"/>
  <c r="L23" i="5"/>
  <c r="K23" i="5"/>
  <c r="R22" i="5"/>
  <c r="P22" i="5"/>
  <c r="N22" i="5"/>
  <c r="L22" i="5"/>
  <c r="K22" i="5"/>
  <c r="R21" i="5"/>
  <c r="S21" i="5" s="1"/>
  <c r="T21" i="5" s="1"/>
  <c r="U21" i="5" s="1"/>
  <c r="W21" i="5" s="1"/>
  <c r="P21" i="5"/>
  <c r="N21" i="5"/>
  <c r="L21" i="5"/>
  <c r="K21" i="5"/>
  <c r="R20" i="5"/>
  <c r="S20" i="5" s="1"/>
  <c r="T20" i="5" s="1"/>
  <c r="P20" i="5"/>
  <c r="N20" i="5"/>
  <c r="L20" i="5"/>
  <c r="K20" i="5"/>
  <c r="U20" i="5" s="1"/>
  <c r="W20" i="5" s="1"/>
  <c r="S19" i="5"/>
  <c r="T19" i="5" s="1"/>
  <c r="R19" i="5"/>
  <c r="P19" i="5"/>
  <c r="N19" i="5"/>
  <c r="L19" i="5"/>
  <c r="K19" i="5"/>
  <c r="U19" i="5" s="1"/>
  <c r="W19" i="5" s="1"/>
  <c r="W18" i="5"/>
  <c r="R17" i="5"/>
  <c r="P17" i="5"/>
  <c r="N17" i="5"/>
  <c r="L17" i="5"/>
  <c r="K17" i="5"/>
  <c r="W16" i="5"/>
  <c r="R16" i="5"/>
  <c r="S16" i="5" s="1"/>
  <c r="T16" i="5" s="1"/>
  <c r="P16" i="5"/>
  <c r="N16" i="5"/>
  <c r="L16" i="5"/>
  <c r="K16" i="5"/>
  <c r="U16" i="5" s="1"/>
  <c r="S15" i="5"/>
  <c r="T15" i="5" s="1"/>
  <c r="R15" i="5"/>
  <c r="P15" i="5"/>
  <c r="N15" i="5"/>
  <c r="L15" i="5"/>
  <c r="K15" i="5"/>
  <c r="T14" i="5"/>
  <c r="U14" i="5" s="1"/>
  <c r="W14" i="5" s="1"/>
  <c r="R14" i="5"/>
  <c r="P14" i="5"/>
  <c r="S14" i="5" s="1"/>
  <c r="N14" i="5"/>
  <c r="L14" i="5"/>
  <c r="K14" i="5"/>
  <c r="R13" i="5"/>
  <c r="P13" i="5"/>
  <c r="N13" i="5"/>
  <c r="L13" i="5"/>
  <c r="K13" i="5"/>
  <c r="W12" i="5"/>
  <c r="R12" i="5"/>
  <c r="S12" i="5" s="1"/>
  <c r="T12" i="5" s="1"/>
  <c r="P12" i="5"/>
  <c r="N12" i="5"/>
  <c r="L12" i="5"/>
  <c r="K12" i="5"/>
  <c r="U12" i="5" s="1"/>
  <c r="S11" i="5"/>
  <c r="T11" i="5" s="1"/>
  <c r="R11" i="5"/>
  <c r="P11" i="5"/>
  <c r="N11" i="5"/>
  <c r="L11" i="5"/>
  <c r="K11" i="5"/>
  <c r="T10" i="5"/>
  <c r="U10" i="5" s="1"/>
  <c r="W10" i="5" s="1"/>
  <c r="R10" i="5"/>
  <c r="P10" i="5"/>
  <c r="S10" i="5" s="1"/>
  <c r="N10" i="5"/>
  <c r="L10" i="5"/>
  <c r="K10" i="5"/>
  <c r="R9" i="5"/>
  <c r="P9" i="5"/>
  <c r="N9" i="5"/>
  <c r="L9" i="5"/>
  <c r="K9" i="5"/>
  <c r="W8" i="5"/>
  <c r="R8" i="5"/>
  <c r="S8" i="5" s="1"/>
  <c r="T8" i="5" s="1"/>
  <c r="P8" i="5"/>
  <c r="N8" i="5"/>
  <c r="L8" i="5"/>
  <c r="K8" i="5"/>
  <c r="U8" i="5" s="1"/>
  <c r="S7" i="5"/>
  <c r="T7" i="5" s="1"/>
  <c r="R7" i="5"/>
  <c r="P7" i="5"/>
  <c r="N7" i="5"/>
  <c r="L7" i="5"/>
  <c r="K7" i="5"/>
  <c r="T6" i="5"/>
  <c r="R6" i="5"/>
  <c r="P6" i="5"/>
  <c r="S6" i="5" s="1"/>
  <c r="N6" i="5"/>
  <c r="L6" i="5"/>
  <c r="K6" i="5"/>
  <c r="R5" i="5"/>
  <c r="P5" i="5"/>
  <c r="N5" i="5"/>
  <c r="L5" i="5"/>
  <c r="K5" i="5"/>
  <c r="W4" i="5"/>
  <c r="R4" i="5"/>
  <c r="S4" i="5" s="1"/>
  <c r="T4" i="5" s="1"/>
  <c r="P4" i="5"/>
  <c r="N4" i="5"/>
  <c r="L4" i="5"/>
  <c r="K4" i="5"/>
  <c r="U4" i="5" s="1"/>
  <c r="S3" i="5"/>
  <c r="T3" i="5" s="1"/>
  <c r="U3" i="5" s="1"/>
  <c r="W3" i="5" s="1"/>
  <c r="R3" i="5"/>
  <c r="P3" i="5"/>
  <c r="N3" i="5"/>
  <c r="L3" i="5"/>
  <c r="K3" i="5"/>
  <c r="T2" i="5"/>
  <c r="U2" i="5" s="1"/>
  <c r="W2" i="5" s="1"/>
  <c r="R2" i="5"/>
  <c r="S2" i="5" s="1"/>
  <c r="P2" i="5"/>
  <c r="N2" i="5"/>
  <c r="L2" i="5"/>
  <c r="K2" i="5"/>
  <c r="S5" i="5" l="1"/>
  <c r="T5" i="5" s="1"/>
  <c r="U5" i="5" s="1"/>
  <c r="W5" i="5" s="1"/>
  <c r="U7" i="5"/>
  <c r="W7" i="5" s="1"/>
  <c r="S9" i="5"/>
  <c r="T9" i="5" s="1"/>
  <c r="U9" i="5" s="1"/>
  <c r="W9" i="5" s="1"/>
  <c r="U11" i="5"/>
  <c r="W11" i="5" s="1"/>
  <c r="S13" i="5"/>
  <c r="T13" i="5" s="1"/>
  <c r="U13" i="5" s="1"/>
  <c r="W13" i="5" s="1"/>
  <c r="U15" i="5"/>
  <c r="W15" i="5" s="1"/>
  <c r="S17" i="5"/>
  <c r="T17" i="5" s="1"/>
  <c r="U17" i="5" s="1"/>
  <c r="W17" i="5" s="1"/>
  <c r="S22" i="5"/>
  <c r="T22" i="5" s="1"/>
  <c r="U22" i="5" s="1"/>
  <c r="W22" i="5" s="1"/>
  <c r="U6" i="5"/>
  <c r="W6" i="5" s="1"/>
  <c r="U23" i="5"/>
  <c r="W23" i="5" s="1"/>
</calcChain>
</file>

<file path=xl/sharedStrings.xml><?xml version="1.0" encoding="utf-8"?>
<sst xmlns="http://schemas.openxmlformats.org/spreadsheetml/2006/main" count="328" uniqueCount="133">
  <si>
    <t>ΣΥΝΟΛΟ</t>
  </si>
  <si>
    <t>ΟΝΟΜΑΤΕΠΩΝΥΜΟ</t>
  </si>
  <si>
    <t>ΗΜΕΡΟΜΗΝΊΑ ΠΑΡΑΛΑΒΗΣ ΦΑΚΕΛΟΥ</t>
  </si>
  <si>
    <t>ΜΕΤΑΠΤΥΧΙΑΚΟ (ΜΟΡΙΑ)</t>
  </si>
  <si>
    <t>ΕΠΑΓΓΕΛΓΕΛΜΑΤΙΚΗ ΕΜΠΕΙΡΙΑ  (ΜΟΡΙΑ)</t>
  </si>
  <si>
    <t>ΣΥΝΟΛΟ ΜΟΡΙΩΝ ΤΥΠΙΚΩΝ  ΠΡΟΣΟΝΤΩΝ</t>
  </si>
  <si>
    <t>EMAIL</t>
  </si>
  <si>
    <t>ΝΑΙ</t>
  </si>
  <si>
    <t>ΜΕΤΑΠΤΥΧΙΑΚΟ</t>
  </si>
  <si>
    <t>ΠΡΟΑΠΑΙΤΟΥΜΕΝΗ ΕΠΑΓΓΕΛΜΑΤΙΚΗ ΕΜΠΕΙΡΙΑ</t>
  </si>
  <si>
    <t>ΠΡΟΑΠΑΙΤΟΥΜΕΝΗ ΓΝΩΣΗ ΑΓΓΛΙΚΗΣ ΓΛΩΣΣΑΣ</t>
  </si>
  <si>
    <t>NAI</t>
  </si>
  <si>
    <t>OXI</t>
  </si>
  <si>
    <t>ΣΥΝΕΝΤΕΥΞΗ (ΜΟΡΙΑ)</t>
  </si>
  <si>
    <t>ΑΡΙΘΜΟΣ ΠΡΩΤΟΚΟΛΛΟΥ ΥΠΟΨΗΦΙΟΥ</t>
  </si>
  <si>
    <t>ΣΥΝΟΛΟ ΕΠΑΓΓΕΛΜΑΤΙΚΗ ΕΜΠΕΙΡΙΑ</t>
  </si>
  <si>
    <t xml:space="preserve">ΠΡΟΑΠΑΙΤΟΥΜΕΝΟ ΠΤΥΧΙΟ </t>
  </si>
  <si>
    <t>ΔΙΔΑΚΤΟΡΙΚΟ                  (ΜΟΡΙΑ)</t>
  </si>
  <si>
    <t>ΔΙΔΑΚΤΟΡΙΚΟ</t>
  </si>
  <si>
    <t>Β.2.3 Εμπειρία στη σύνταξη μελετών σχετικών με τους τομείς εξειδίκευσης / ερευνητικό – συγγραφικό έργο συναφές με τους τομείς εξειδίκευσης</t>
  </si>
  <si>
    <t>Β.2.1 ΕΠΑΓΓΕΛΜΑΤΙΚΗ ΕΜΠΕΙΡΙΑ (ΜΟΡΙΑ)</t>
  </si>
  <si>
    <t>Β.2.2 ΕΜΠΕΙΡΙΑ (ΜΟΡΙΑ)</t>
  </si>
  <si>
    <t>Β.2.3 ΕΜΠΕΙΡΙΑ (ΜΟΡΙΑ)</t>
  </si>
  <si>
    <t>ΠΑΠΑΔΟΠΟΥΛΟΥ ΗΒΗ</t>
  </si>
  <si>
    <t>ivi.papad@gmail.com</t>
  </si>
  <si>
    <t>ΤΖΑΝΗ ΕΛΕΝΗ</t>
  </si>
  <si>
    <t>eleni_tzani@yahoo.gr</t>
  </si>
  <si>
    <t>ΚΑΚΑΒΕΛΑΚΗΣ ΝΙΚΟΛΑΟΣ</t>
  </si>
  <si>
    <t>kakavelakis@live.com</t>
  </si>
  <si>
    <t>sarantos@uniwa.gr</t>
  </si>
  <si>
    <t>ΚΑΠΙΔΑΚΗΣ ΣΑΡΑΝΤΟΣ</t>
  </si>
  <si>
    <t>ΚΑΤΩΤΙΚΙΔΟΥ ΣΟΥΛΤΑΝΑ</t>
  </si>
  <si>
    <t>taniakatotikidou@gmail.com</t>
  </si>
  <si>
    <t>ΚΑΩΝΗ ΑΝΤΙΓΟΝΗ</t>
  </si>
  <si>
    <t>antigonikaoni@gmail.com</t>
  </si>
  <si>
    <t>ΙΚΑΝΟΤΗΤΑ ΧΕΙΡΙΣΜΟΥ H/Y</t>
  </si>
  <si>
    <t>Β.2.2 εμπειρία στην υλοποίηση / διαχείριση ευρωπαϊκών
ή/και διεθνών προγραμμάτων με αντικείμενο συναφές με
τους τομείς εξειδίκευσης. (1 μοριο/έτος)</t>
  </si>
  <si>
    <t>Β.2.1.ΕΠΑΓΓΕΛΓΕΛΜΑΤΙΚΗ ΕΜΠΕΙΡΙΑ  σε διαδικασίες αξιολόγησης
προτάσεων ευρωπαϊκών ή /και διεθνών προγραμμάτων
με αντικείμενο συναφές με τους τομείς εξειδίκευσης (0.5 μόρια/πρόταση)</t>
  </si>
  <si>
    <t>ΚΟΚΚΙΝΕΛΗ ΑΙΜΙΛΙΑ</t>
  </si>
  <si>
    <t>aimiliakokkineli@gmail.com</t>
  </si>
  <si>
    <t>Ελλειψη πιστοποιητικών γνώσης Αγγλικής Γλώσσας (Γ.2.1 παρ. 3)</t>
  </si>
  <si>
    <t>Ελλειψη πιστοποιητικών επαγγελματικής εμπειρίας (Γ.2.1 παρ. 4)</t>
  </si>
  <si>
    <t>ΚΡΙΚΑΣ ΕΥΑΓΓΕΛΟΣ</t>
  </si>
  <si>
    <t>ekrikas@gmail.com</t>
  </si>
  <si>
    <t>Ελλειψη πιστοποιητικών ικανοτητας χειρισμου Η/Υ (Γ.2.1 παρ. 5)</t>
  </si>
  <si>
    <t>ΝΙΚΗ ΜΕΛΑ</t>
  </si>
  <si>
    <t>nikimela@gmail.com</t>
  </si>
  <si>
    <t>ΚΡΕΤΣΗΣ ΚΩΝΣΤΑΝΤΙΝΟΣ</t>
  </si>
  <si>
    <t>k.n.kretsis@gmail.com</t>
  </si>
  <si>
    <t>ΣΤΑΥΡΟΣ ΑΒΑΓΙΑΝΝΗΣ</t>
  </si>
  <si>
    <t>stevavag@gmail.com</t>
  </si>
  <si>
    <t>Ελλειψη πιστοποιητικών επαγγελματικής εμπειρίας (Γ.2.1 παρ. 4). Δεν προσκομίστηκε τεκμηριωση του φυσικού αντικειμένου και το χρόνου της επαγγελματικής εμπειρίας (ενδεικτικα λείπουν οι σχετικές συμβάσεις)</t>
  </si>
  <si>
    <t>ΙΩΑΝΝΗΣ ΑΔΑΛΗΣ</t>
  </si>
  <si>
    <t>giannisadalis@hotmail.com</t>
  </si>
  <si>
    <t>ΑΛΕΞΟΠΟΥΛΟΥ ΕΥΣΤΑΘΙΑ</t>
  </si>
  <si>
    <t>mpalexopoulou@yahoo.gr</t>
  </si>
  <si>
    <t>ΑΛΗΖΙΩΤΗ ΒΙΡΓΙΝΙΑ</t>
  </si>
  <si>
    <t>vializio@gmail.com</t>
  </si>
  <si>
    <t>anastasakisnikolaos@gmail.com</t>
  </si>
  <si>
    <t>ΑΡΝΑΟΥΤΗ ΣΟΦΙΑ</t>
  </si>
  <si>
    <t>sarnaouti@yahoo.com</t>
  </si>
  <si>
    <t>ΒΑΞΕΒΑΝΙΔΗΣ ΝΙΚΟΛΑΟΣ</t>
  </si>
  <si>
    <t>vaxev@aspete.gr</t>
  </si>
  <si>
    <t>ΒΑΣΟΥ ΙΩΑΝΝΑ ΜΑΡΙΑ</t>
  </si>
  <si>
    <t>ioannavasou86@gmail.com</t>
  </si>
  <si>
    <t>everrou@mou.gr</t>
  </si>
  <si>
    <t>ΗΡΑΚΛΕΙΑ ΓΚΑΤΖΙΝΗ</t>
  </si>
  <si>
    <t>irakleiagk99@gmail.com</t>
  </si>
  <si>
    <t>ΓΚΕΡΤΣΟΣ ΔΗΜΗΤΡΙΟΣ</t>
  </si>
  <si>
    <t>dimgkertsos@gmail.com</t>
  </si>
  <si>
    <t>Έλλειψη υπεύθυνων δηλώσεων και αντίγραφο ποινικού μητρώου</t>
  </si>
  <si>
    <t>ΜΑΡΙΑ ΓΚΙΑΟΥΡΗ</t>
  </si>
  <si>
    <t>mg@elinp.gr</t>
  </si>
  <si>
    <t>ΓΚΟΓΚΟΥ ΚΥΡΙΑΚΗ</t>
  </si>
  <si>
    <t>kellygogou@gmail.com</t>
  </si>
  <si>
    <t>ΓΚΟΤΣΗΣ ΑΝΔΡΕΑΣ</t>
  </si>
  <si>
    <t>andrew-1996@windowslive.com</t>
  </si>
  <si>
    <t>Έλλειψη πιστοποιητικών επαγγελματικής εμπειρρίας (Γ.2.1.4.)</t>
  </si>
  <si>
    <t>ΠΑΡΘΕΝΑ ΖΑΦΕΙΡΙΑΔΟΥ</t>
  </si>
  <si>
    <t>nelzafeir@gmail.com</t>
  </si>
  <si>
    <t>ΖΙΟΥΖΟΣ ΔΗΜΗΤΡΙΟΣ</t>
  </si>
  <si>
    <t>ziouziosd@gmail.com</t>
  </si>
  <si>
    <t>ΘΡΑΨΑΝΙΩΤΗΣ ΓΕΩΡΓΙΟΣ</t>
  </si>
  <si>
    <t>gthrapsas@gmail.com</t>
  </si>
  <si>
    <t>ΚΑΒΒΑΛΑΚΗ ΑΛΕΞΑΝΔΡΑ</t>
  </si>
  <si>
    <t>alexandra_jt@yahoo.com</t>
  </si>
  <si>
    <t>ΚΥΡΙΑΚΙΔΟΥ ΑΝΑΣΤΑΣΙΑ</t>
  </si>
  <si>
    <t>kyriakidouanastasia@gmail.com</t>
  </si>
  <si>
    <t>ΛΑΜΠΡΟΠΟΥΛΟΣ ΝΙΚΟΛΑΟΣ</t>
  </si>
  <si>
    <t>nlampro@gmail.com</t>
  </si>
  <si>
    <t>ΜΑΖΙΩΤΗ ΜΥΡΤΩ-ΚΛΑΙΡΗ</t>
  </si>
  <si>
    <t>m_klaiu8@hotmail.com</t>
  </si>
  <si>
    <t>ΜΑΛΕΑΣ ΒΑΣΙΛΕΙΟΣ</t>
  </si>
  <si>
    <t>bmaleas89@gmail.com</t>
  </si>
  <si>
    <t>ΜΠΟΜΠΟΛΑ ΕΛΕΝΗ</t>
  </si>
  <si>
    <t>elenampompola@gmail.com</t>
  </si>
  <si>
    <t>ΜΑΡΙΑ ΜΠΡΟΥΖΟΥΚΗ</t>
  </si>
  <si>
    <t>maraparga@sch.gr</t>
  </si>
  <si>
    <t>ΕΛΙΣΑΒΕΤ ΠΑΝΑΓΙΩΤΑΚΗ</t>
  </si>
  <si>
    <t>e.panagiotaki@aade.gr</t>
  </si>
  <si>
    <t>ΑΝΔΡΕΑΣ ΠΑΠΑΔΑΚΗΣ</t>
  </si>
  <si>
    <t>apapadakis@aspete.gr</t>
  </si>
  <si>
    <t>ΣΑΡΕΛΛΗΣ ΚΩΝΣΤΑΝΤΙΝΟΣ</t>
  </si>
  <si>
    <t>kozikon91@gmail.com</t>
  </si>
  <si>
    <t>ΣΙΤΑΡΕΝΙΟΥ ΔΗΜΗΤΡΑ</t>
  </si>
  <si>
    <t>Demetra.sitareniou@gmail.com</t>
  </si>
  <si>
    <t>ΛΕΩΝΙΔΑΣ ΣΚΕΡΛΕΤΟΠΟΥΛΟΣ</t>
  </si>
  <si>
    <t>lskerletopoulos@gmail.com</t>
  </si>
  <si>
    <t xml:space="preserve">ΙΩΑΝΝΗΣ ΤΣΙΛΣΟΥ </t>
  </si>
  <si>
    <t>ioannis.tsilsou@gmail.com</t>
  </si>
  <si>
    <t>ΜΙΧΑΕΛΑ ΣΥΜΕΩΝΙΔΗ</t>
  </si>
  <si>
    <t>michaelasym@gmail.com</t>
  </si>
  <si>
    <t>ΘΕΟΔΩΡΟΣ ΦΟΥΣΚΑΣ</t>
  </si>
  <si>
    <t>tfouskas@uniwa.gr</t>
  </si>
  <si>
    <t>ΧΡΥΣΟΒΑΛΑΝΤΗΣ ΣΦΥΡΑΚΗΣ</t>
  </si>
  <si>
    <t>sfyrakis@gmail.com</t>
  </si>
  <si>
    <t>ΑΝΔΡΕΑΣ ΣΤΑΦΥΛΙΔΗΣ</t>
  </si>
  <si>
    <t>andreas.stafylidis@gmail.com</t>
  </si>
  <si>
    <t>ΑΝΑΣΤΑΣΑΚΗΣ ΝΙΚΟΛΑΟΣ</t>
  </si>
  <si>
    <t>ΑΝΤΩΝΙΟΣ ΠΟΛΙΤΗΣ</t>
  </si>
  <si>
    <t>antonypolitis@yahoo.gr</t>
  </si>
  <si>
    <t>Λόγοι απόρριψης</t>
  </si>
  <si>
    <t>ΕΓΚΡΙΣΗ/ΑΠΟΡΡΙΨΗ</t>
  </si>
  <si>
    <t>ΕΓΚΡΙΝΕΤΑΙ</t>
  </si>
  <si>
    <t>ΑΠΟΡΡΙΠΤΕΤΑΙ</t>
  </si>
  <si>
    <t>Έλλειψη Ππιστοποιητικών επαγγελματικής εμπειρίας (Γ.2.1 παρ.4)</t>
  </si>
  <si>
    <t>i) Ελλειψη πιστοποιητικών επαγγελματικής εμπειρίας (Γ.2.1 παρ. 4),         ii) Ελλειψη αίτησης                                                                                      iii) Ελλειψη βιογραφικού τύπου EUROPASS</t>
  </si>
  <si>
    <t>Έλλειψη πιστοποιητικού ικανότητας χειρισμού Η/Υ (Γ.2.1. παρ.5)</t>
  </si>
  <si>
    <t>Έλλειψη πιστοπιητικού ικανότητας χειρισμού Η/Υ (Γ.2.1. παρ.5)</t>
  </si>
  <si>
    <t>i)Έλλειψη πιστοποιητικών επαγγελματικής εμπειρρίας (Γ.2.1.4.)   ii)Έλλειψη πιστοποιητικού ικανότητας χειρισμού Η/Υ (Γ.2.1. παρ.5)</t>
  </si>
  <si>
    <t>Έλλειψη κριτηρίου Γ.2.2. "…..κατ’ ελάχιστον ένα από τα τέσσερα επιπρόσθετα προσόντα"</t>
  </si>
  <si>
    <t>ΒΕΡΡΟΥ ΕΛΕΝΗ</t>
  </si>
  <si>
    <t>Δεν προσήλθε στη συνέντευξη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</si>
</sst>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u/>
      <sz val="10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andra_jt@yahoo.com" TargetMode="External"/><Relationship Id="rId13" Type="http://schemas.openxmlformats.org/officeDocument/2006/relationships/hyperlink" Target="mailto:e.panagiotaki@aade.gr" TargetMode="External"/><Relationship Id="rId18" Type="http://schemas.openxmlformats.org/officeDocument/2006/relationships/hyperlink" Target="mailto:sfyrakis@gmail.com" TargetMode="External"/><Relationship Id="rId26" Type="http://schemas.openxmlformats.org/officeDocument/2006/relationships/hyperlink" Target="mailto:kakavelakis@live.com" TargetMode="External"/><Relationship Id="rId39" Type="http://schemas.openxmlformats.org/officeDocument/2006/relationships/hyperlink" Target="mailto:kozikon91@gmail.com" TargetMode="External"/><Relationship Id="rId3" Type="http://schemas.openxmlformats.org/officeDocument/2006/relationships/hyperlink" Target="mailto:everrou@mou.gr" TargetMode="External"/><Relationship Id="rId21" Type="http://schemas.openxmlformats.org/officeDocument/2006/relationships/hyperlink" Target="mailto:ivi.papad@gmail.com" TargetMode="External"/><Relationship Id="rId34" Type="http://schemas.openxmlformats.org/officeDocument/2006/relationships/hyperlink" Target="mailto:mpalexopoulou@yahoo.gr" TargetMode="External"/><Relationship Id="rId7" Type="http://schemas.openxmlformats.org/officeDocument/2006/relationships/hyperlink" Target="mailto:gthrapsas@gmail.com" TargetMode="External"/><Relationship Id="rId12" Type="http://schemas.openxmlformats.org/officeDocument/2006/relationships/hyperlink" Target="mailto:elenampompola@gmail.com" TargetMode="External"/><Relationship Id="rId17" Type="http://schemas.openxmlformats.org/officeDocument/2006/relationships/hyperlink" Target="mailto:tfouskas@uniwa.gr" TargetMode="External"/><Relationship Id="rId25" Type="http://schemas.openxmlformats.org/officeDocument/2006/relationships/hyperlink" Target="mailto:eleni_tzani@yahoo.gr" TargetMode="External"/><Relationship Id="rId33" Type="http://schemas.openxmlformats.org/officeDocument/2006/relationships/hyperlink" Target="mailto:giannisadalis@hotmail.com" TargetMode="External"/><Relationship Id="rId38" Type="http://schemas.openxmlformats.org/officeDocument/2006/relationships/hyperlink" Target="mailto:andrew-1996@windowslive.com" TargetMode="External"/><Relationship Id="rId2" Type="http://schemas.openxmlformats.org/officeDocument/2006/relationships/hyperlink" Target="mailto:anastasakisnikolaos@gmail.com" TargetMode="External"/><Relationship Id="rId16" Type="http://schemas.openxmlformats.org/officeDocument/2006/relationships/hyperlink" Target="mailto:michaelasym@gmail.com" TargetMode="External"/><Relationship Id="rId20" Type="http://schemas.openxmlformats.org/officeDocument/2006/relationships/hyperlink" Target="mailto:antonypolitis@yahoo.gr" TargetMode="External"/><Relationship Id="rId29" Type="http://schemas.openxmlformats.org/officeDocument/2006/relationships/hyperlink" Target="mailto:aimiliakokkineli@gmail.com" TargetMode="External"/><Relationship Id="rId41" Type="http://schemas.openxmlformats.org/officeDocument/2006/relationships/hyperlink" Target="mailto:mg@elinp.gr" TargetMode="External"/><Relationship Id="rId1" Type="http://schemas.openxmlformats.org/officeDocument/2006/relationships/hyperlink" Target="mailto:vializio@gmail.com" TargetMode="External"/><Relationship Id="rId6" Type="http://schemas.openxmlformats.org/officeDocument/2006/relationships/hyperlink" Target="mailto:ziouziosd@gmail.com" TargetMode="External"/><Relationship Id="rId11" Type="http://schemas.openxmlformats.org/officeDocument/2006/relationships/hyperlink" Target="mailto:bmaleas89@gmail.com" TargetMode="External"/><Relationship Id="rId24" Type="http://schemas.openxmlformats.org/officeDocument/2006/relationships/hyperlink" Target="mailto:nlampro@gmail.com" TargetMode="External"/><Relationship Id="rId32" Type="http://schemas.openxmlformats.org/officeDocument/2006/relationships/hyperlink" Target="mailto:stevavag@gmail.com" TargetMode="External"/><Relationship Id="rId37" Type="http://schemas.openxmlformats.org/officeDocument/2006/relationships/hyperlink" Target="mailto:dimgkertsos@gmail.com" TargetMode="External"/><Relationship Id="rId40" Type="http://schemas.openxmlformats.org/officeDocument/2006/relationships/hyperlink" Target="mailto:lskerletopoulos@gmail.com" TargetMode="External"/><Relationship Id="rId5" Type="http://schemas.openxmlformats.org/officeDocument/2006/relationships/hyperlink" Target="mailto:nelzafeir@gmail.com" TargetMode="External"/><Relationship Id="rId15" Type="http://schemas.openxmlformats.org/officeDocument/2006/relationships/hyperlink" Target="mailto:ioannis.tsilsou@gmail.com" TargetMode="External"/><Relationship Id="rId23" Type="http://schemas.openxmlformats.org/officeDocument/2006/relationships/hyperlink" Target="mailto:dimgkertsos@gmail.com" TargetMode="External"/><Relationship Id="rId28" Type="http://schemas.openxmlformats.org/officeDocument/2006/relationships/hyperlink" Target="mailto:taniakatotikidou@gmail.com" TargetMode="External"/><Relationship Id="rId36" Type="http://schemas.openxmlformats.org/officeDocument/2006/relationships/hyperlink" Target="mailto:ioannavasou86@gmail.com" TargetMode="External"/><Relationship Id="rId10" Type="http://schemas.openxmlformats.org/officeDocument/2006/relationships/hyperlink" Target="mailto:m_klaiu8@hotmail.com" TargetMode="External"/><Relationship Id="rId19" Type="http://schemas.openxmlformats.org/officeDocument/2006/relationships/hyperlink" Target="mailto:andreas.stafylidis@gmail.com" TargetMode="External"/><Relationship Id="rId31" Type="http://schemas.openxmlformats.org/officeDocument/2006/relationships/hyperlink" Target="mailto:k.n.kretsis@gmail.com" TargetMode="External"/><Relationship Id="rId4" Type="http://schemas.openxmlformats.org/officeDocument/2006/relationships/hyperlink" Target="mailto:irakleiagk99@gmail.com" TargetMode="External"/><Relationship Id="rId9" Type="http://schemas.openxmlformats.org/officeDocument/2006/relationships/hyperlink" Target="mailto:kyriakidouanastasia@gmail.com" TargetMode="External"/><Relationship Id="rId14" Type="http://schemas.openxmlformats.org/officeDocument/2006/relationships/hyperlink" Target="mailto:Demetra.sitareniou@gmail.com" TargetMode="External"/><Relationship Id="rId22" Type="http://schemas.openxmlformats.org/officeDocument/2006/relationships/hyperlink" Target="mailto:nikimela@gmail.com" TargetMode="External"/><Relationship Id="rId27" Type="http://schemas.openxmlformats.org/officeDocument/2006/relationships/hyperlink" Target="mailto:sarantos@uniwa.gr" TargetMode="External"/><Relationship Id="rId30" Type="http://schemas.openxmlformats.org/officeDocument/2006/relationships/hyperlink" Target="mailto:ekrikas@gmail.com" TargetMode="External"/><Relationship Id="rId35" Type="http://schemas.openxmlformats.org/officeDocument/2006/relationships/hyperlink" Target="mailto:vaxev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workbookViewId="0">
      <selection activeCell="AC23" sqref="AC23"/>
    </sheetView>
  </sheetViews>
  <sheetFormatPr defaultRowHeight="12.75" x14ac:dyDescent="0.2"/>
  <cols>
    <col min="1" max="1" width="36.28515625" style="5" customWidth="1"/>
    <col min="2" max="2" width="9.7109375" style="5" hidden="1" customWidth="1"/>
    <col min="3" max="3" width="27.5703125" style="5" hidden="1" customWidth="1"/>
    <col min="4" max="4" width="30.42578125" style="5" hidden="1" customWidth="1"/>
    <col min="5" max="5" width="26.28515625" style="5" hidden="1" customWidth="1"/>
    <col min="6" max="6" width="17" style="5" hidden="1" customWidth="1"/>
    <col min="7" max="7" width="18.28515625" style="5" hidden="1" customWidth="1"/>
    <col min="8" max="8" width="19.28515625" style="5" hidden="1" customWidth="1"/>
    <col min="9" max="9" width="23.7109375" style="5" hidden="1" customWidth="1"/>
    <col min="10" max="10" width="31.7109375" style="5" hidden="1" customWidth="1"/>
    <col min="11" max="11" width="21.7109375" style="5" hidden="1" customWidth="1"/>
    <col min="12" max="12" width="27.28515625" style="5" hidden="1" customWidth="1"/>
    <col min="13" max="13" width="31.140625" style="5" hidden="1" customWidth="1"/>
    <col min="14" max="14" width="27" style="5" hidden="1" customWidth="1"/>
    <col min="15" max="15" width="28.42578125" style="5" hidden="1" customWidth="1"/>
    <col min="16" max="16" width="27.7109375" style="5" hidden="1" customWidth="1"/>
    <col min="17" max="17" width="29" style="5" hidden="1" customWidth="1"/>
    <col min="18" max="18" width="25.140625" style="5" hidden="1" customWidth="1"/>
    <col min="19" max="19" width="20.5703125" style="5" hidden="1" customWidth="1"/>
    <col min="20" max="20" width="21.28515625" style="5" hidden="1" customWidth="1"/>
    <col min="21" max="21" width="20.28515625" style="5" hidden="1" customWidth="1"/>
    <col min="22" max="22" width="25.42578125" style="5" hidden="1" customWidth="1"/>
    <col min="23" max="23" width="19.85546875" style="5" customWidth="1"/>
    <col min="24" max="24" width="23.42578125" style="5" customWidth="1"/>
    <col min="25" max="25" width="72.5703125" style="5" customWidth="1"/>
    <col min="26" max="16384" width="9.140625" style="5"/>
  </cols>
  <sheetData>
    <row r="1" spans="1:25" ht="120.75" customHeight="1" x14ac:dyDescent="0.2">
      <c r="A1" s="3" t="s">
        <v>14</v>
      </c>
      <c r="B1" s="3" t="s">
        <v>2</v>
      </c>
      <c r="C1" s="3" t="s">
        <v>1</v>
      </c>
      <c r="D1" s="3" t="s">
        <v>6</v>
      </c>
      <c r="E1" s="3" t="s">
        <v>16</v>
      </c>
      <c r="F1" s="3" t="s">
        <v>9</v>
      </c>
      <c r="G1" s="3" t="s">
        <v>10</v>
      </c>
      <c r="H1" s="3" t="s">
        <v>8</v>
      </c>
      <c r="I1" s="3" t="s">
        <v>35</v>
      </c>
      <c r="J1" s="3" t="s">
        <v>18</v>
      </c>
      <c r="K1" s="3" t="s">
        <v>3</v>
      </c>
      <c r="L1" s="3" t="s">
        <v>17</v>
      </c>
      <c r="M1" s="3" t="s">
        <v>37</v>
      </c>
      <c r="N1" s="3" t="s">
        <v>20</v>
      </c>
      <c r="O1" s="3" t="s">
        <v>36</v>
      </c>
      <c r="P1" s="3" t="s">
        <v>21</v>
      </c>
      <c r="Q1" s="3" t="s">
        <v>19</v>
      </c>
      <c r="R1" s="3" t="s">
        <v>22</v>
      </c>
      <c r="S1" s="3" t="s">
        <v>15</v>
      </c>
      <c r="T1" s="3" t="s">
        <v>4</v>
      </c>
      <c r="U1" s="1" t="s">
        <v>5</v>
      </c>
      <c r="V1" s="3" t="s">
        <v>13</v>
      </c>
      <c r="W1" s="4" t="s">
        <v>0</v>
      </c>
      <c r="X1" s="4" t="s">
        <v>122</v>
      </c>
      <c r="Y1" s="4" t="s">
        <v>121</v>
      </c>
    </row>
    <row r="2" spans="1:25" x14ac:dyDescent="0.2">
      <c r="A2" s="6">
        <v>3763</v>
      </c>
      <c r="B2" s="7">
        <v>45351</v>
      </c>
      <c r="C2" s="8" t="s">
        <v>100</v>
      </c>
      <c r="D2" s="9" t="s">
        <v>101</v>
      </c>
      <c r="E2" s="8" t="s">
        <v>7</v>
      </c>
      <c r="F2" s="8" t="s">
        <v>7</v>
      </c>
      <c r="G2" s="8" t="s">
        <v>7</v>
      </c>
      <c r="H2" s="8" t="s">
        <v>7</v>
      </c>
      <c r="I2" s="8" t="s">
        <v>7</v>
      </c>
      <c r="J2" s="8" t="s">
        <v>11</v>
      </c>
      <c r="K2" s="2" t="str">
        <f t="shared" ref="K2:K17" si="0">IF(H2="NAI","0","0")</f>
        <v>0</v>
      </c>
      <c r="L2" s="2" t="str">
        <f t="shared" ref="L2:L17" si="1">IF(J2="NAI","7","0")</f>
        <v>7</v>
      </c>
      <c r="M2" s="8">
        <v>10</v>
      </c>
      <c r="N2" s="10">
        <f t="shared" ref="N2:N17" si="2">M2*0.5</f>
        <v>5</v>
      </c>
      <c r="O2" s="8">
        <v>3</v>
      </c>
      <c r="P2" s="10">
        <f t="shared" ref="P2:P17" si="3">O2</f>
        <v>3</v>
      </c>
      <c r="Q2" s="8"/>
      <c r="R2" s="10">
        <f t="shared" ref="R2:R8" si="4">Q2*0.4</f>
        <v>0</v>
      </c>
      <c r="S2" s="2">
        <f t="shared" ref="S2:S17" si="5">R2+P2+N2</f>
        <v>8</v>
      </c>
      <c r="T2" s="2">
        <f t="shared" ref="T2:T17" si="6">IF(S2&gt;30,"30",S2)</f>
        <v>8</v>
      </c>
      <c r="U2" s="2">
        <f t="shared" ref="U2:U17" si="7">K2+T2+L2</f>
        <v>15</v>
      </c>
      <c r="V2" s="11">
        <v>20</v>
      </c>
      <c r="W2" s="12">
        <f t="shared" ref="W2:W48" si="8">U2+V2</f>
        <v>35</v>
      </c>
      <c r="X2" s="12" t="s">
        <v>123</v>
      </c>
      <c r="Y2" s="11"/>
    </row>
    <row r="3" spans="1:25" x14ac:dyDescent="0.2">
      <c r="A3" s="6">
        <v>3575</v>
      </c>
      <c r="B3" s="7">
        <v>45349</v>
      </c>
      <c r="C3" s="8" t="s">
        <v>104</v>
      </c>
      <c r="D3" s="9" t="s">
        <v>105</v>
      </c>
      <c r="E3" s="8" t="s">
        <v>7</v>
      </c>
      <c r="F3" s="8" t="s">
        <v>7</v>
      </c>
      <c r="G3" s="8" t="s">
        <v>7</v>
      </c>
      <c r="H3" s="8" t="s">
        <v>7</v>
      </c>
      <c r="I3" s="8" t="s">
        <v>7</v>
      </c>
      <c r="J3" s="8" t="s">
        <v>11</v>
      </c>
      <c r="K3" s="2" t="str">
        <f t="shared" si="0"/>
        <v>0</v>
      </c>
      <c r="L3" s="2" t="str">
        <f t="shared" si="1"/>
        <v>7</v>
      </c>
      <c r="M3" s="8"/>
      <c r="N3" s="10">
        <f t="shared" si="2"/>
        <v>0</v>
      </c>
      <c r="O3" s="8">
        <v>8</v>
      </c>
      <c r="P3" s="10">
        <f t="shared" si="3"/>
        <v>8</v>
      </c>
      <c r="Q3" s="11"/>
      <c r="R3" s="10">
        <f t="shared" si="4"/>
        <v>0</v>
      </c>
      <c r="S3" s="2">
        <f t="shared" si="5"/>
        <v>8</v>
      </c>
      <c r="T3" s="2">
        <f t="shared" si="6"/>
        <v>8</v>
      </c>
      <c r="U3" s="2">
        <f t="shared" si="7"/>
        <v>15</v>
      </c>
      <c r="V3" s="11">
        <v>18</v>
      </c>
      <c r="W3" s="12">
        <f t="shared" si="8"/>
        <v>33</v>
      </c>
      <c r="X3" s="12" t="s">
        <v>123</v>
      </c>
      <c r="Y3" s="11"/>
    </row>
    <row r="4" spans="1:25" x14ac:dyDescent="0.2">
      <c r="A4" s="6">
        <v>3376</v>
      </c>
      <c r="B4" s="7">
        <v>45345</v>
      </c>
      <c r="C4" s="8" t="s">
        <v>114</v>
      </c>
      <c r="D4" s="9" t="s">
        <v>115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11</v>
      </c>
      <c r="K4" s="2" t="str">
        <f t="shared" si="0"/>
        <v>0</v>
      </c>
      <c r="L4" s="2" t="str">
        <f t="shared" si="1"/>
        <v>7</v>
      </c>
      <c r="M4" s="13">
        <v>10</v>
      </c>
      <c r="N4" s="10">
        <f t="shared" si="2"/>
        <v>5</v>
      </c>
      <c r="O4" s="11"/>
      <c r="P4" s="10">
        <f t="shared" si="3"/>
        <v>0</v>
      </c>
      <c r="Q4" s="11"/>
      <c r="R4" s="10">
        <f t="shared" si="4"/>
        <v>0</v>
      </c>
      <c r="S4" s="2">
        <f t="shared" si="5"/>
        <v>5</v>
      </c>
      <c r="T4" s="2">
        <f t="shared" si="6"/>
        <v>5</v>
      </c>
      <c r="U4" s="2">
        <f t="shared" si="7"/>
        <v>12</v>
      </c>
      <c r="V4" s="11">
        <v>20</v>
      </c>
      <c r="W4" s="12">
        <f t="shared" si="8"/>
        <v>32</v>
      </c>
      <c r="X4" s="12" t="s">
        <v>123</v>
      </c>
      <c r="Y4" s="11"/>
    </row>
    <row r="5" spans="1:25" x14ac:dyDescent="0.2">
      <c r="A5" s="6">
        <v>3572</v>
      </c>
      <c r="B5" s="7">
        <v>45349</v>
      </c>
      <c r="C5" s="8" t="s">
        <v>112</v>
      </c>
      <c r="D5" s="9" t="s">
        <v>113</v>
      </c>
      <c r="E5" s="8" t="s">
        <v>11</v>
      </c>
      <c r="F5" s="8" t="s">
        <v>11</v>
      </c>
      <c r="G5" s="8" t="s">
        <v>11</v>
      </c>
      <c r="H5" s="8" t="s">
        <v>7</v>
      </c>
      <c r="I5" s="8" t="s">
        <v>7</v>
      </c>
      <c r="J5" s="8" t="s">
        <v>11</v>
      </c>
      <c r="K5" s="2" t="str">
        <f t="shared" si="0"/>
        <v>0</v>
      </c>
      <c r="L5" s="2" t="str">
        <f t="shared" si="1"/>
        <v>7</v>
      </c>
      <c r="M5" s="11"/>
      <c r="N5" s="10">
        <f t="shared" si="2"/>
        <v>0</v>
      </c>
      <c r="O5" s="8">
        <v>3</v>
      </c>
      <c r="P5" s="10">
        <f t="shared" si="3"/>
        <v>3</v>
      </c>
      <c r="Q5" s="11"/>
      <c r="R5" s="10">
        <f t="shared" si="4"/>
        <v>0</v>
      </c>
      <c r="S5" s="2">
        <f t="shared" si="5"/>
        <v>3</v>
      </c>
      <c r="T5" s="2">
        <f t="shared" si="6"/>
        <v>3</v>
      </c>
      <c r="U5" s="2">
        <f t="shared" si="7"/>
        <v>10</v>
      </c>
      <c r="V5" s="11">
        <v>20</v>
      </c>
      <c r="W5" s="12">
        <f t="shared" si="8"/>
        <v>30</v>
      </c>
      <c r="X5" s="12" t="s">
        <v>123</v>
      </c>
      <c r="Y5" s="11"/>
    </row>
    <row r="6" spans="1:25" x14ac:dyDescent="0.2">
      <c r="A6" s="6">
        <v>3378</v>
      </c>
      <c r="B6" s="7">
        <v>45345</v>
      </c>
      <c r="C6" s="8" t="s">
        <v>80</v>
      </c>
      <c r="D6" s="9" t="s">
        <v>81</v>
      </c>
      <c r="E6" s="10" t="s">
        <v>7</v>
      </c>
      <c r="F6" s="10" t="s">
        <v>11</v>
      </c>
      <c r="G6" s="10" t="s">
        <v>7</v>
      </c>
      <c r="H6" s="10" t="s">
        <v>7</v>
      </c>
      <c r="I6" s="10" t="s">
        <v>7</v>
      </c>
      <c r="J6" s="8" t="s">
        <v>11</v>
      </c>
      <c r="K6" s="2" t="str">
        <f t="shared" si="0"/>
        <v>0</v>
      </c>
      <c r="L6" s="2" t="str">
        <f t="shared" si="1"/>
        <v>7</v>
      </c>
      <c r="M6" s="11"/>
      <c r="N6" s="10">
        <f t="shared" si="2"/>
        <v>0</v>
      </c>
      <c r="O6" s="8">
        <v>5</v>
      </c>
      <c r="P6" s="10">
        <f t="shared" si="3"/>
        <v>5</v>
      </c>
      <c r="Q6" s="11"/>
      <c r="R6" s="10">
        <f t="shared" si="4"/>
        <v>0</v>
      </c>
      <c r="S6" s="2">
        <f t="shared" si="5"/>
        <v>5</v>
      </c>
      <c r="T6" s="2">
        <f t="shared" si="6"/>
        <v>5</v>
      </c>
      <c r="U6" s="2">
        <f t="shared" si="7"/>
        <v>12</v>
      </c>
      <c r="V6" s="11">
        <v>15</v>
      </c>
      <c r="W6" s="12">
        <f t="shared" si="8"/>
        <v>27</v>
      </c>
      <c r="X6" s="12" t="s">
        <v>123</v>
      </c>
      <c r="Y6" s="11"/>
    </row>
    <row r="7" spans="1:25" x14ac:dyDescent="0.2">
      <c r="A7" s="6">
        <v>3756</v>
      </c>
      <c r="B7" s="7">
        <v>45351</v>
      </c>
      <c r="C7" s="8" t="s">
        <v>82</v>
      </c>
      <c r="D7" s="9" t="s">
        <v>83</v>
      </c>
      <c r="E7" s="8" t="s">
        <v>7</v>
      </c>
      <c r="F7" s="8" t="s">
        <v>11</v>
      </c>
      <c r="G7" s="8" t="s">
        <v>11</v>
      </c>
      <c r="H7" s="8" t="s">
        <v>11</v>
      </c>
      <c r="I7" s="8" t="s">
        <v>11</v>
      </c>
      <c r="J7" s="8" t="s">
        <v>11</v>
      </c>
      <c r="K7" s="2" t="str">
        <f t="shared" si="0"/>
        <v>0</v>
      </c>
      <c r="L7" s="2" t="str">
        <f t="shared" si="1"/>
        <v>7</v>
      </c>
      <c r="M7" s="11"/>
      <c r="N7" s="10">
        <f t="shared" si="2"/>
        <v>0</v>
      </c>
      <c r="O7" s="11"/>
      <c r="P7" s="10">
        <f t="shared" si="3"/>
        <v>0</v>
      </c>
      <c r="Q7" s="11"/>
      <c r="R7" s="10">
        <f t="shared" si="4"/>
        <v>0</v>
      </c>
      <c r="S7" s="2">
        <f t="shared" si="5"/>
        <v>0</v>
      </c>
      <c r="T7" s="2">
        <f t="shared" si="6"/>
        <v>0</v>
      </c>
      <c r="U7" s="2">
        <f t="shared" si="7"/>
        <v>7</v>
      </c>
      <c r="V7" s="11">
        <v>20</v>
      </c>
      <c r="W7" s="12">
        <f t="shared" si="8"/>
        <v>27</v>
      </c>
      <c r="X7" s="12" t="s">
        <v>123</v>
      </c>
      <c r="Y7" s="11"/>
    </row>
    <row r="8" spans="1:25" x14ac:dyDescent="0.2">
      <c r="A8" s="6">
        <v>3374</v>
      </c>
      <c r="B8" s="7">
        <v>45405</v>
      </c>
      <c r="C8" s="8" t="s">
        <v>110</v>
      </c>
      <c r="D8" s="9" t="s">
        <v>111</v>
      </c>
      <c r="E8" s="8" t="s">
        <v>11</v>
      </c>
      <c r="F8" s="8" t="s">
        <v>11</v>
      </c>
      <c r="G8" s="8" t="s">
        <v>11</v>
      </c>
      <c r="H8" s="8" t="s">
        <v>11</v>
      </c>
      <c r="I8" s="8" t="s">
        <v>7</v>
      </c>
      <c r="J8" s="8"/>
      <c r="K8" s="2" t="str">
        <f t="shared" si="0"/>
        <v>0</v>
      </c>
      <c r="L8" s="2" t="str">
        <f t="shared" si="1"/>
        <v>0</v>
      </c>
      <c r="M8" s="8">
        <v>10</v>
      </c>
      <c r="N8" s="10">
        <f t="shared" si="2"/>
        <v>5</v>
      </c>
      <c r="O8" s="8">
        <v>2</v>
      </c>
      <c r="P8" s="10">
        <f t="shared" si="3"/>
        <v>2</v>
      </c>
      <c r="Q8" s="11"/>
      <c r="R8" s="10">
        <f t="shared" si="4"/>
        <v>0</v>
      </c>
      <c r="S8" s="2">
        <f t="shared" si="5"/>
        <v>7</v>
      </c>
      <c r="T8" s="2">
        <f t="shared" si="6"/>
        <v>7</v>
      </c>
      <c r="U8" s="2">
        <f t="shared" si="7"/>
        <v>7</v>
      </c>
      <c r="V8" s="11">
        <v>20</v>
      </c>
      <c r="W8" s="12">
        <f t="shared" si="8"/>
        <v>27</v>
      </c>
      <c r="X8" s="12" t="s">
        <v>123</v>
      </c>
      <c r="Y8" s="11"/>
    </row>
    <row r="9" spans="1:25" x14ac:dyDescent="0.2">
      <c r="A9" s="10">
        <v>3577</v>
      </c>
      <c r="B9" s="7">
        <v>45349</v>
      </c>
      <c r="C9" s="8" t="s">
        <v>56</v>
      </c>
      <c r="D9" s="14" t="s">
        <v>57</v>
      </c>
      <c r="E9" s="10" t="s">
        <v>7</v>
      </c>
      <c r="F9" s="10" t="s">
        <v>7</v>
      </c>
      <c r="G9" s="10" t="s">
        <v>7</v>
      </c>
      <c r="H9" s="10" t="s">
        <v>11</v>
      </c>
      <c r="I9" s="10" t="s">
        <v>11</v>
      </c>
      <c r="J9" s="10"/>
      <c r="K9" s="2" t="str">
        <f t="shared" si="0"/>
        <v>0</v>
      </c>
      <c r="L9" s="2" t="str">
        <f t="shared" si="1"/>
        <v>0</v>
      </c>
      <c r="M9" s="10">
        <v>0</v>
      </c>
      <c r="N9" s="10">
        <f t="shared" si="2"/>
        <v>0</v>
      </c>
      <c r="O9" s="10">
        <v>5</v>
      </c>
      <c r="P9" s="10">
        <f t="shared" si="3"/>
        <v>5</v>
      </c>
      <c r="Q9" s="10">
        <v>0</v>
      </c>
      <c r="R9" s="10">
        <f>Q9*2</f>
        <v>0</v>
      </c>
      <c r="S9" s="2">
        <f t="shared" si="5"/>
        <v>5</v>
      </c>
      <c r="T9" s="2">
        <f t="shared" si="6"/>
        <v>5</v>
      </c>
      <c r="U9" s="2">
        <f t="shared" si="7"/>
        <v>5</v>
      </c>
      <c r="V9" s="2">
        <v>20</v>
      </c>
      <c r="W9" s="12">
        <f t="shared" si="8"/>
        <v>25</v>
      </c>
      <c r="X9" s="12" t="s">
        <v>123</v>
      </c>
      <c r="Y9" s="11"/>
    </row>
    <row r="10" spans="1:25" x14ac:dyDescent="0.2">
      <c r="A10" s="10">
        <v>3454</v>
      </c>
      <c r="B10" s="7">
        <v>45348</v>
      </c>
      <c r="C10" s="8" t="s">
        <v>118</v>
      </c>
      <c r="D10" s="14" t="s">
        <v>58</v>
      </c>
      <c r="E10" s="10" t="s">
        <v>7</v>
      </c>
      <c r="F10" s="10" t="s">
        <v>7</v>
      </c>
      <c r="G10" s="10" t="s">
        <v>7</v>
      </c>
      <c r="H10" s="10" t="s">
        <v>11</v>
      </c>
      <c r="I10" s="10" t="s">
        <v>11</v>
      </c>
      <c r="J10" s="10"/>
      <c r="K10" s="2" t="str">
        <f t="shared" si="0"/>
        <v>0</v>
      </c>
      <c r="L10" s="2" t="str">
        <f t="shared" si="1"/>
        <v>0</v>
      </c>
      <c r="M10" s="10">
        <v>10</v>
      </c>
      <c r="N10" s="10">
        <f t="shared" si="2"/>
        <v>5</v>
      </c>
      <c r="O10" s="10"/>
      <c r="P10" s="10">
        <f t="shared" si="3"/>
        <v>0</v>
      </c>
      <c r="Q10" s="10"/>
      <c r="R10" s="10">
        <f t="shared" ref="R10:R17" si="9">Q10*0.4</f>
        <v>0</v>
      </c>
      <c r="S10" s="2">
        <f t="shared" si="5"/>
        <v>5</v>
      </c>
      <c r="T10" s="2">
        <f t="shared" si="6"/>
        <v>5</v>
      </c>
      <c r="U10" s="2">
        <f t="shared" si="7"/>
        <v>5</v>
      </c>
      <c r="V10" s="2">
        <v>20</v>
      </c>
      <c r="W10" s="12">
        <f t="shared" si="8"/>
        <v>25</v>
      </c>
      <c r="X10" s="12" t="s">
        <v>123</v>
      </c>
      <c r="Y10" s="11"/>
    </row>
    <row r="11" spans="1:25" x14ac:dyDescent="0.2">
      <c r="A11" s="6">
        <v>3254</v>
      </c>
      <c r="B11" s="7">
        <v>45344</v>
      </c>
      <c r="C11" s="8" t="s">
        <v>84</v>
      </c>
      <c r="D11" s="9" t="s">
        <v>85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/>
      <c r="K11" s="2" t="str">
        <f t="shared" si="0"/>
        <v>0</v>
      </c>
      <c r="L11" s="2" t="str">
        <f t="shared" si="1"/>
        <v>0</v>
      </c>
      <c r="M11" s="8">
        <v>10</v>
      </c>
      <c r="N11" s="10">
        <f t="shared" si="2"/>
        <v>5</v>
      </c>
      <c r="O11" s="11"/>
      <c r="P11" s="10">
        <f t="shared" si="3"/>
        <v>0</v>
      </c>
      <c r="Q11" s="11"/>
      <c r="R11" s="10">
        <f t="shared" si="9"/>
        <v>0</v>
      </c>
      <c r="S11" s="2">
        <f t="shared" si="5"/>
        <v>5</v>
      </c>
      <c r="T11" s="2">
        <f t="shared" si="6"/>
        <v>5</v>
      </c>
      <c r="U11" s="2">
        <f t="shared" si="7"/>
        <v>5</v>
      </c>
      <c r="V11" s="11">
        <v>20</v>
      </c>
      <c r="W11" s="12">
        <f t="shared" si="8"/>
        <v>25</v>
      </c>
      <c r="X11" s="12" t="s">
        <v>123</v>
      </c>
      <c r="Y11" s="11"/>
    </row>
    <row r="12" spans="1:25" x14ac:dyDescent="0.2">
      <c r="A12" s="6">
        <v>3372</v>
      </c>
      <c r="B12" s="7">
        <v>45345</v>
      </c>
      <c r="C12" s="8" t="s">
        <v>86</v>
      </c>
      <c r="D12" s="9" t="s">
        <v>87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/>
      <c r="K12" s="2" t="str">
        <f t="shared" si="0"/>
        <v>0</v>
      </c>
      <c r="L12" s="2" t="str">
        <f t="shared" si="1"/>
        <v>0</v>
      </c>
      <c r="M12" s="8">
        <v>10</v>
      </c>
      <c r="N12" s="10">
        <f t="shared" si="2"/>
        <v>5</v>
      </c>
      <c r="O12" s="11"/>
      <c r="P12" s="10">
        <f t="shared" si="3"/>
        <v>0</v>
      </c>
      <c r="Q12" s="11"/>
      <c r="R12" s="10">
        <f t="shared" si="9"/>
        <v>0</v>
      </c>
      <c r="S12" s="2">
        <f t="shared" si="5"/>
        <v>5</v>
      </c>
      <c r="T12" s="2">
        <f t="shared" si="6"/>
        <v>5</v>
      </c>
      <c r="U12" s="2">
        <f t="shared" si="7"/>
        <v>5</v>
      </c>
      <c r="V12" s="11">
        <v>20</v>
      </c>
      <c r="W12" s="12">
        <f t="shared" si="8"/>
        <v>25</v>
      </c>
      <c r="X12" s="12" t="s">
        <v>123</v>
      </c>
      <c r="Y12" s="11"/>
    </row>
    <row r="13" spans="1:25" x14ac:dyDescent="0.2">
      <c r="A13" s="10">
        <v>3452</v>
      </c>
      <c r="B13" s="7">
        <v>45348</v>
      </c>
      <c r="C13" s="8" t="s">
        <v>106</v>
      </c>
      <c r="D13" s="9" t="s">
        <v>107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7</v>
      </c>
      <c r="J13" s="8"/>
      <c r="K13" s="2" t="str">
        <f t="shared" si="0"/>
        <v>0</v>
      </c>
      <c r="L13" s="2" t="str">
        <f t="shared" si="1"/>
        <v>0</v>
      </c>
      <c r="M13" s="11"/>
      <c r="N13" s="10">
        <f t="shared" si="2"/>
        <v>0</v>
      </c>
      <c r="O13" s="8">
        <v>8</v>
      </c>
      <c r="P13" s="10">
        <f t="shared" si="3"/>
        <v>8</v>
      </c>
      <c r="Q13" s="11"/>
      <c r="R13" s="10">
        <f t="shared" si="9"/>
        <v>0</v>
      </c>
      <c r="S13" s="2">
        <f t="shared" si="5"/>
        <v>8</v>
      </c>
      <c r="T13" s="2">
        <f t="shared" si="6"/>
        <v>8</v>
      </c>
      <c r="U13" s="2">
        <f t="shared" si="7"/>
        <v>8</v>
      </c>
      <c r="V13" s="11">
        <v>15</v>
      </c>
      <c r="W13" s="12">
        <f t="shared" si="8"/>
        <v>23</v>
      </c>
      <c r="X13" s="12" t="s">
        <v>123</v>
      </c>
      <c r="Y13" s="11"/>
    </row>
    <row r="14" spans="1:25" x14ac:dyDescent="0.2">
      <c r="A14" s="6">
        <v>3453</v>
      </c>
      <c r="B14" s="7">
        <v>45348</v>
      </c>
      <c r="C14" s="8" t="s">
        <v>66</v>
      </c>
      <c r="D14" s="9" t="s">
        <v>67</v>
      </c>
      <c r="E14" s="10" t="s">
        <v>7</v>
      </c>
      <c r="F14" s="10" t="s">
        <v>11</v>
      </c>
      <c r="G14" s="10" t="s">
        <v>7</v>
      </c>
      <c r="H14" s="10" t="s">
        <v>7</v>
      </c>
      <c r="I14" s="10" t="s">
        <v>7</v>
      </c>
      <c r="J14" s="11"/>
      <c r="K14" s="2" t="str">
        <f t="shared" si="0"/>
        <v>0</v>
      </c>
      <c r="L14" s="2" t="str">
        <f t="shared" si="1"/>
        <v>0</v>
      </c>
      <c r="M14" s="11"/>
      <c r="N14" s="10">
        <f t="shared" si="2"/>
        <v>0</v>
      </c>
      <c r="O14" s="8">
        <v>2</v>
      </c>
      <c r="P14" s="10">
        <f t="shared" si="3"/>
        <v>2</v>
      </c>
      <c r="Q14" s="11"/>
      <c r="R14" s="10">
        <f t="shared" si="9"/>
        <v>0</v>
      </c>
      <c r="S14" s="2">
        <f t="shared" si="5"/>
        <v>2</v>
      </c>
      <c r="T14" s="2">
        <f t="shared" si="6"/>
        <v>2</v>
      </c>
      <c r="U14" s="2">
        <f t="shared" si="7"/>
        <v>2</v>
      </c>
      <c r="V14" s="11">
        <v>18</v>
      </c>
      <c r="W14" s="12">
        <f t="shared" si="8"/>
        <v>20</v>
      </c>
      <c r="X14" s="12" t="s">
        <v>123</v>
      </c>
      <c r="Y14" s="11"/>
    </row>
    <row r="15" spans="1:25" x14ac:dyDescent="0.2">
      <c r="A15" s="6">
        <v>3459</v>
      </c>
      <c r="B15" s="7">
        <v>45348</v>
      </c>
      <c r="C15" s="8" t="s">
        <v>90</v>
      </c>
      <c r="D15" s="9" t="s">
        <v>91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/>
      <c r="K15" s="2" t="str">
        <f t="shared" si="0"/>
        <v>0</v>
      </c>
      <c r="L15" s="2" t="str">
        <f t="shared" si="1"/>
        <v>0</v>
      </c>
      <c r="M15" s="11"/>
      <c r="N15" s="10">
        <f t="shared" si="2"/>
        <v>0</v>
      </c>
      <c r="O15" s="8">
        <v>4</v>
      </c>
      <c r="P15" s="10">
        <f t="shared" si="3"/>
        <v>4</v>
      </c>
      <c r="Q15" s="11"/>
      <c r="R15" s="10">
        <f t="shared" si="9"/>
        <v>0</v>
      </c>
      <c r="S15" s="2">
        <f t="shared" si="5"/>
        <v>4</v>
      </c>
      <c r="T15" s="2">
        <f t="shared" si="6"/>
        <v>4</v>
      </c>
      <c r="U15" s="2">
        <f t="shared" si="7"/>
        <v>4</v>
      </c>
      <c r="V15" s="11">
        <v>16</v>
      </c>
      <c r="W15" s="12">
        <f t="shared" si="8"/>
        <v>20</v>
      </c>
      <c r="X15" s="12" t="s">
        <v>123</v>
      </c>
      <c r="Y15" s="11"/>
    </row>
    <row r="16" spans="1:25" x14ac:dyDescent="0.2">
      <c r="A16" s="6">
        <v>3766</v>
      </c>
      <c r="B16" s="7">
        <v>45351</v>
      </c>
      <c r="C16" s="8" t="s">
        <v>116</v>
      </c>
      <c r="D16" s="9" t="s">
        <v>117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/>
      <c r="K16" s="2" t="str">
        <f t="shared" si="0"/>
        <v>0</v>
      </c>
      <c r="L16" s="2" t="str">
        <f t="shared" si="1"/>
        <v>0</v>
      </c>
      <c r="M16" s="11"/>
      <c r="N16" s="10">
        <f t="shared" si="2"/>
        <v>0</v>
      </c>
      <c r="O16" s="8">
        <v>5</v>
      </c>
      <c r="P16" s="10">
        <f t="shared" si="3"/>
        <v>5</v>
      </c>
      <c r="Q16" s="11"/>
      <c r="R16" s="10">
        <f t="shared" si="9"/>
        <v>0</v>
      </c>
      <c r="S16" s="2">
        <f t="shared" si="5"/>
        <v>5</v>
      </c>
      <c r="T16" s="2">
        <f t="shared" si="6"/>
        <v>5</v>
      </c>
      <c r="U16" s="2">
        <f t="shared" si="7"/>
        <v>5</v>
      </c>
      <c r="V16" s="11">
        <v>15</v>
      </c>
      <c r="W16" s="12">
        <f t="shared" si="8"/>
        <v>20</v>
      </c>
      <c r="X16" s="12" t="s">
        <v>123</v>
      </c>
      <c r="Y16" s="11"/>
    </row>
    <row r="17" spans="1:25" x14ac:dyDescent="0.2">
      <c r="A17" s="8">
        <v>3576</v>
      </c>
      <c r="B17" s="7">
        <v>45349</v>
      </c>
      <c r="C17" s="8" t="s">
        <v>45</v>
      </c>
      <c r="D17" s="9" t="s">
        <v>46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/>
      <c r="K17" s="2" t="str">
        <f t="shared" si="0"/>
        <v>0</v>
      </c>
      <c r="L17" s="2" t="str">
        <f t="shared" si="1"/>
        <v>0</v>
      </c>
      <c r="M17" s="11"/>
      <c r="N17" s="10">
        <f t="shared" si="2"/>
        <v>0</v>
      </c>
      <c r="O17" s="8">
        <v>3</v>
      </c>
      <c r="P17" s="10">
        <f t="shared" si="3"/>
        <v>3</v>
      </c>
      <c r="Q17" s="11"/>
      <c r="R17" s="10">
        <f t="shared" si="9"/>
        <v>0</v>
      </c>
      <c r="S17" s="2">
        <f t="shared" si="5"/>
        <v>3</v>
      </c>
      <c r="T17" s="2">
        <f t="shared" si="6"/>
        <v>3</v>
      </c>
      <c r="U17" s="2">
        <f t="shared" si="7"/>
        <v>3</v>
      </c>
      <c r="V17" s="11">
        <v>17</v>
      </c>
      <c r="W17" s="12">
        <f t="shared" si="8"/>
        <v>20</v>
      </c>
      <c r="X17" s="12" t="s">
        <v>123</v>
      </c>
      <c r="Y17" s="11"/>
    </row>
    <row r="18" spans="1:25" x14ac:dyDescent="0.2">
      <c r="A18" s="10">
        <v>4220</v>
      </c>
      <c r="B18" s="7">
        <v>45357</v>
      </c>
      <c r="C18" s="8" t="s">
        <v>23</v>
      </c>
      <c r="D18" s="14" t="s">
        <v>24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18</v>
      </c>
      <c r="W18" s="12">
        <f t="shared" si="8"/>
        <v>18</v>
      </c>
      <c r="X18" s="12" t="s">
        <v>123</v>
      </c>
      <c r="Y18" s="11"/>
    </row>
    <row r="19" spans="1:25" x14ac:dyDescent="0.2">
      <c r="A19" s="6">
        <v>3377</v>
      </c>
      <c r="B19" s="7">
        <v>45345</v>
      </c>
      <c r="C19" s="8" t="s">
        <v>98</v>
      </c>
      <c r="D19" s="9" t="s">
        <v>99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/>
      <c r="K19" s="2" t="str">
        <f t="shared" ref="K19:K43" si="10">IF(H19="NAI","0","0")</f>
        <v>0</v>
      </c>
      <c r="L19" s="2" t="str">
        <f t="shared" ref="L19:L43" si="11">IF(J19="NAI","7","0")</f>
        <v>0</v>
      </c>
      <c r="M19" s="11"/>
      <c r="N19" s="10">
        <f t="shared" ref="N19:N42" si="12">M19*0.5</f>
        <v>0</v>
      </c>
      <c r="O19" s="11"/>
      <c r="P19" s="10">
        <f t="shared" ref="P19:P43" si="13">O19</f>
        <v>0</v>
      </c>
      <c r="Q19" s="8">
        <v>3</v>
      </c>
      <c r="R19" s="10">
        <f t="shared" ref="R19:R42" si="14">Q19*0.4</f>
        <v>1.2000000000000002</v>
      </c>
      <c r="S19" s="2">
        <f t="shared" ref="S19:S33" si="15">R19+P19+N19</f>
        <v>1.2000000000000002</v>
      </c>
      <c r="T19" s="2">
        <f t="shared" ref="T19:T33" si="16">IF(S19&gt;30,"30",S19)</f>
        <v>1.2000000000000002</v>
      </c>
      <c r="U19" s="2">
        <f t="shared" ref="U19:U43" si="17">K19+T19+L19</f>
        <v>1.2000000000000002</v>
      </c>
      <c r="V19" s="11">
        <v>16</v>
      </c>
      <c r="W19" s="12">
        <f t="shared" si="8"/>
        <v>17.2</v>
      </c>
      <c r="X19" s="12" t="s">
        <v>123</v>
      </c>
      <c r="Y19" s="11"/>
    </row>
    <row r="20" spans="1:25" x14ac:dyDescent="0.2">
      <c r="A20" s="6">
        <v>3759</v>
      </c>
      <c r="B20" s="7">
        <v>45351</v>
      </c>
      <c r="C20" s="8" t="s">
        <v>96</v>
      </c>
      <c r="D20" s="9" t="s">
        <v>97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/>
      <c r="K20" s="2" t="str">
        <f t="shared" si="10"/>
        <v>0</v>
      </c>
      <c r="L20" s="2" t="str">
        <f t="shared" si="11"/>
        <v>0</v>
      </c>
      <c r="M20" s="11"/>
      <c r="N20" s="10">
        <f t="shared" si="12"/>
        <v>0</v>
      </c>
      <c r="O20" s="8">
        <v>2</v>
      </c>
      <c r="P20" s="10">
        <f t="shared" si="13"/>
        <v>2</v>
      </c>
      <c r="Q20" s="11"/>
      <c r="R20" s="10">
        <f t="shared" si="14"/>
        <v>0</v>
      </c>
      <c r="S20" s="2">
        <f t="shared" si="15"/>
        <v>2</v>
      </c>
      <c r="T20" s="2">
        <f t="shared" si="16"/>
        <v>2</v>
      </c>
      <c r="U20" s="2">
        <f t="shared" si="17"/>
        <v>2</v>
      </c>
      <c r="V20" s="11">
        <v>15</v>
      </c>
      <c r="W20" s="12">
        <f t="shared" si="8"/>
        <v>17</v>
      </c>
      <c r="X20" s="12" t="s">
        <v>123</v>
      </c>
      <c r="Y20" s="11"/>
    </row>
    <row r="21" spans="1:25" x14ac:dyDescent="0.2">
      <c r="A21" s="6">
        <v>3443</v>
      </c>
      <c r="B21" s="7">
        <v>45348</v>
      </c>
      <c r="C21" s="8" t="s">
        <v>92</v>
      </c>
      <c r="D21" s="9" t="s">
        <v>93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/>
      <c r="K21" s="2" t="str">
        <f t="shared" si="10"/>
        <v>0</v>
      </c>
      <c r="L21" s="2" t="str">
        <f t="shared" si="11"/>
        <v>0</v>
      </c>
      <c r="M21" s="11"/>
      <c r="N21" s="10">
        <f t="shared" si="12"/>
        <v>0</v>
      </c>
      <c r="O21" s="8">
        <v>1</v>
      </c>
      <c r="P21" s="10">
        <f t="shared" si="13"/>
        <v>1</v>
      </c>
      <c r="Q21" s="11"/>
      <c r="R21" s="10">
        <f t="shared" si="14"/>
        <v>0</v>
      </c>
      <c r="S21" s="2">
        <f t="shared" si="15"/>
        <v>1</v>
      </c>
      <c r="T21" s="2">
        <f t="shared" si="16"/>
        <v>1</v>
      </c>
      <c r="U21" s="2">
        <f t="shared" si="17"/>
        <v>1</v>
      </c>
      <c r="V21" s="11">
        <v>15</v>
      </c>
      <c r="W21" s="12">
        <f t="shared" si="8"/>
        <v>16</v>
      </c>
      <c r="X21" s="12" t="s">
        <v>123</v>
      </c>
      <c r="Y21" s="11"/>
    </row>
    <row r="22" spans="1:25" x14ac:dyDescent="0.2">
      <c r="A22" s="6">
        <v>3168</v>
      </c>
      <c r="B22" s="7">
        <v>45343</v>
      </c>
      <c r="C22" s="8" t="s">
        <v>108</v>
      </c>
      <c r="D22" s="9" t="s">
        <v>109</v>
      </c>
      <c r="E22" s="8" t="s">
        <v>11</v>
      </c>
      <c r="F22" s="8" t="s">
        <v>11</v>
      </c>
      <c r="G22" s="8" t="s">
        <v>11</v>
      </c>
      <c r="H22" s="8" t="s">
        <v>11</v>
      </c>
      <c r="I22" s="8" t="s">
        <v>7</v>
      </c>
      <c r="J22" s="8"/>
      <c r="K22" s="2" t="str">
        <f t="shared" si="10"/>
        <v>0</v>
      </c>
      <c r="L22" s="2" t="str">
        <f t="shared" si="11"/>
        <v>0</v>
      </c>
      <c r="M22" s="11"/>
      <c r="N22" s="10">
        <f t="shared" si="12"/>
        <v>0</v>
      </c>
      <c r="O22" s="8">
        <v>1</v>
      </c>
      <c r="P22" s="10">
        <f t="shared" si="13"/>
        <v>1</v>
      </c>
      <c r="Q22" s="11"/>
      <c r="R22" s="10">
        <f t="shared" si="14"/>
        <v>0</v>
      </c>
      <c r="S22" s="2">
        <f t="shared" si="15"/>
        <v>1</v>
      </c>
      <c r="T22" s="2">
        <f t="shared" si="16"/>
        <v>1</v>
      </c>
      <c r="U22" s="2">
        <f t="shared" si="17"/>
        <v>1</v>
      </c>
      <c r="V22" s="11">
        <v>15</v>
      </c>
      <c r="W22" s="12">
        <f t="shared" si="8"/>
        <v>16</v>
      </c>
      <c r="X22" s="12" t="s">
        <v>123</v>
      </c>
      <c r="Y22" s="11"/>
    </row>
    <row r="23" spans="1:25" x14ac:dyDescent="0.2">
      <c r="A23" s="6">
        <v>3754</v>
      </c>
      <c r="B23" s="7">
        <v>45351</v>
      </c>
      <c r="C23" s="8" t="s">
        <v>78</v>
      </c>
      <c r="D23" s="9" t="s">
        <v>79</v>
      </c>
      <c r="E23" s="8" t="s">
        <v>7</v>
      </c>
      <c r="F23" s="8" t="s">
        <v>11</v>
      </c>
      <c r="G23" s="8" t="s">
        <v>7</v>
      </c>
      <c r="H23" s="8" t="s">
        <v>7</v>
      </c>
      <c r="I23" s="8" t="s">
        <v>7</v>
      </c>
      <c r="J23" s="8"/>
      <c r="K23" s="2" t="str">
        <f t="shared" si="10"/>
        <v>0</v>
      </c>
      <c r="L23" s="2" t="str">
        <f t="shared" si="11"/>
        <v>0</v>
      </c>
      <c r="M23" s="11"/>
      <c r="N23" s="10">
        <f t="shared" si="12"/>
        <v>0</v>
      </c>
      <c r="O23" s="11"/>
      <c r="P23" s="10">
        <f t="shared" si="13"/>
        <v>0</v>
      </c>
      <c r="Q23" s="11">
        <v>1</v>
      </c>
      <c r="R23" s="10">
        <f t="shared" si="14"/>
        <v>0.4</v>
      </c>
      <c r="S23" s="2">
        <f t="shared" si="15"/>
        <v>0.4</v>
      </c>
      <c r="T23" s="2">
        <f t="shared" si="16"/>
        <v>0.4</v>
      </c>
      <c r="U23" s="2">
        <f t="shared" si="17"/>
        <v>0.4</v>
      </c>
      <c r="V23" s="11">
        <v>15</v>
      </c>
      <c r="W23" s="12">
        <f t="shared" si="8"/>
        <v>15.4</v>
      </c>
      <c r="X23" s="12" t="s">
        <v>123</v>
      </c>
      <c r="Y23" s="11"/>
    </row>
    <row r="24" spans="1:25" x14ac:dyDescent="0.2">
      <c r="A24" s="10">
        <v>3755</v>
      </c>
      <c r="B24" s="7">
        <v>45351</v>
      </c>
      <c r="C24" s="8" t="s">
        <v>68</v>
      </c>
      <c r="D24" s="9" t="s">
        <v>69</v>
      </c>
      <c r="E24" s="8" t="s">
        <v>7</v>
      </c>
      <c r="F24" s="8" t="s">
        <v>11</v>
      </c>
      <c r="G24" s="8" t="s">
        <v>7</v>
      </c>
      <c r="H24" s="8" t="s">
        <v>7</v>
      </c>
      <c r="I24" s="8" t="s">
        <v>7</v>
      </c>
      <c r="J24" s="8"/>
      <c r="K24" s="2" t="str">
        <f t="shared" si="10"/>
        <v>0</v>
      </c>
      <c r="L24" s="2" t="str">
        <f t="shared" si="11"/>
        <v>0</v>
      </c>
      <c r="M24" s="11"/>
      <c r="N24" s="10">
        <f t="shared" si="12"/>
        <v>0</v>
      </c>
      <c r="O24" s="11"/>
      <c r="P24" s="10">
        <f t="shared" si="13"/>
        <v>0</v>
      </c>
      <c r="Q24" s="11"/>
      <c r="R24" s="10">
        <f t="shared" si="14"/>
        <v>0</v>
      </c>
      <c r="S24" s="2">
        <f t="shared" si="15"/>
        <v>0</v>
      </c>
      <c r="T24" s="2">
        <f t="shared" si="16"/>
        <v>0</v>
      </c>
      <c r="U24" s="2">
        <f t="shared" si="17"/>
        <v>0</v>
      </c>
      <c r="V24" s="11">
        <v>15</v>
      </c>
      <c r="W24" s="12">
        <f t="shared" si="8"/>
        <v>15</v>
      </c>
      <c r="X24" s="12" t="s">
        <v>123</v>
      </c>
      <c r="Y24" s="11"/>
    </row>
    <row r="25" spans="1:25" x14ac:dyDescent="0.2">
      <c r="A25" s="6">
        <v>3165</v>
      </c>
      <c r="B25" s="7">
        <v>45343</v>
      </c>
      <c r="C25" s="8" t="s">
        <v>119</v>
      </c>
      <c r="D25" s="9" t="s">
        <v>120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/>
      <c r="K25" s="2" t="str">
        <f t="shared" si="10"/>
        <v>0</v>
      </c>
      <c r="L25" s="2" t="str">
        <f t="shared" si="11"/>
        <v>0</v>
      </c>
      <c r="M25" s="11"/>
      <c r="N25" s="10">
        <f t="shared" si="12"/>
        <v>0</v>
      </c>
      <c r="O25" s="8">
        <v>2</v>
      </c>
      <c r="P25" s="10">
        <f t="shared" si="13"/>
        <v>2</v>
      </c>
      <c r="Q25" s="11"/>
      <c r="R25" s="10">
        <f t="shared" si="14"/>
        <v>0</v>
      </c>
      <c r="S25" s="2">
        <f t="shared" si="15"/>
        <v>2</v>
      </c>
      <c r="T25" s="2">
        <f t="shared" si="16"/>
        <v>2</v>
      </c>
      <c r="U25" s="2">
        <f t="shared" si="17"/>
        <v>2</v>
      </c>
      <c r="V25" s="11">
        <v>0</v>
      </c>
      <c r="W25" s="12">
        <f t="shared" si="8"/>
        <v>2</v>
      </c>
      <c r="X25" s="12" t="s">
        <v>124</v>
      </c>
      <c r="Y25" s="15" t="s">
        <v>132</v>
      </c>
    </row>
    <row r="26" spans="1:25" x14ac:dyDescent="0.2">
      <c r="A26" s="6">
        <v>3445</v>
      </c>
      <c r="B26" s="7">
        <v>45348</v>
      </c>
      <c r="C26" s="8" t="s">
        <v>94</v>
      </c>
      <c r="D26" s="9" t="s">
        <v>95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/>
      <c r="K26" s="2" t="str">
        <f t="shared" si="10"/>
        <v>0</v>
      </c>
      <c r="L26" s="2" t="str">
        <f t="shared" si="11"/>
        <v>0</v>
      </c>
      <c r="M26" s="11"/>
      <c r="N26" s="10">
        <f t="shared" si="12"/>
        <v>0</v>
      </c>
      <c r="O26" s="8">
        <v>1</v>
      </c>
      <c r="P26" s="10">
        <f t="shared" si="13"/>
        <v>1</v>
      </c>
      <c r="Q26" s="11"/>
      <c r="R26" s="10">
        <f t="shared" si="14"/>
        <v>0</v>
      </c>
      <c r="S26" s="2">
        <f t="shared" si="15"/>
        <v>1</v>
      </c>
      <c r="T26" s="2">
        <f t="shared" si="16"/>
        <v>1</v>
      </c>
      <c r="U26" s="2">
        <f t="shared" si="17"/>
        <v>1</v>
      </c>
      <c r="V26" s="11">
        <v>0</v>
      </c>
      <c r="W26" s="12">
        <f t="shared" si="8"/>
        <v>1</v>
      </c>
      <c r="X26" s="12" t="s">
        <v>124</v>
      </c>
      <c r="Y26" s="15" t="s">
        <v>132</v>
      </c>
    </row>
    <row r="27" spans="1:25" x14ac:dyDescent="0.2">
      <c r="A27" s="10">
        <v>4221</v>
      </c>
      <c r="B27" s="7">
        <v>45357</v>
      </c>
      <c r="C27" s="8" t="s">
        <v>25</v>
      </c>
      <c r="D27" s="14" t="s">
        <v>26</v>
      </c>
      <c r="E27" s="11"/>
      <c r="F27" s="11"/>
      <c r="G27" s="11"/>
      <c r="H27" s="11"/>
      <c r="I27" s="11"/>
      <c r="J27" s="11"/>
      <c r="K27" s="2" t="str">
        <f t="shared" si="10"/>
        <v>0</v>
      </c>
      <c r="L27" s="2" t="str">
        <f t="shared" si="11"/>
        <v>0</v>
      </c>
      <c r="M27" s="11"/>
      <c r="N27" s="10">
        <f t="shared" si="12"/>
        <v>0</v>
      </c>
      <c r="O27" s="11"/>
      <c r="P27" s="10">
        <f t="shared" si="13"/>
        <v>0</v>
      </c>
      <c r="Q27" s="11"/>
      <c r="R27" s="10">
        <f t="shared" si="14"/>
        <v>0</v>
      </c>
      <c r="S27" s="2">
        <f t="shared" si="15"/>
        <v>0</v>
      </c>
      <c r="T27" s="2">
        <f t="shared" si="16"/>
        <v>0</v>
      </c>
      <c r="U27" s="2">
        <f t="shared" si="17"/>
        <v>0</v>
      </c>
      <c r="V27" s="11"/>
      <c r="W27" s="12">
        <f t="shared" si="8"/>
        <v>0</v>
      </c>
      <c r="X27" s="12" t="s">
        <v>124</v>
      </c>
      <c r="Y27" s="15" t="s">
        <v>40</v>
      </c>
    </row>
    <row r="28" spans="1:25" x14ac:dyDescent="0.2">
      <c r="A28" s="10">
        <v>3164</v>
      </c>
      <c r="B28" s="7">
        <v>45343</v>
      </c>
      <c r="C28" s="8" t="s">
        <v>27</v>
      </c>
      <c r="D28" s="14" t="s">
        <v>28</v>
      </c>
      <c r="E28" s="11"/>
      <c r="F28" s="11"/>
      <c r="G28" s="11"/>
      <c r="H28" s="11"/>
      <c r="I28" s="11"/>
      <c r="J28" s="11"/>
      <c r="K28" s="2" t="str">
        <f t="shared" si="10"/>
        <v>0</v>
      </c>
      <c r="L28" s="2" t="str">
        <f t="shared" si="11"/>
        <v>0</v>
      </c>
      <c r="M28" s="11"/>
      <c r="N28" s="10">
        <f t="shared" si="12"/>
        <v>0</v>
      </c>
      <c r="O28" s="11"/>
      <c r="P28" s="10">
        <f t="shared" si="13"/>
        <v>0</v>
      </c>
      <c r="Q28" s="11"/>
      <c r="R28" s="10">
        <f t="shared" si="14"/>
        <v>0</v>
      </c>
      <c r="S28" s="2">
        <f t="shared" si="15"/>
        <v>0</v>
      </c>
      <c r="T28" s="2">
        <f t="shared" si="16"/>
        <v>0</v>
      </c>
      <c r="U28" s="2">
        <f t="shared" si="17"/>
        <v>0</v>
      </c>
      <c r="V28" s="11"/>
      <c r="W28" s="12">
        <f t="shared" si="8"/>
        <v>0</v>
      </c>
      <c r="X28" s="12" t="s">
        <v>124</v>
      </c>
      <c r="Y28" s="15" t="s">
        <v>40</v>
      </c>
    </row>
    <row r="29" spans="1:25" x14ac:dyDescent="0.2">
      <c r="A29" s="10">
        <v>3571</v>
      </c>
      <c r="B29" s="7">
        <v>45349</v>
      </c>
      <c r="C29" s="8" t="s">
        <v>30</v>
      </c>
      <c r="D29" s="14" t="s">
        <v>29</v>
      </c>
      <c r="E29" s="11"/>
      <c r="F29" s="11"/>
      <c r="G29" s="11"/>
      <c r="H29" s="11"/>
      <c r="I29" s="11"/>
      <c r="J29" s="11"/>
      <c r="K29" s="2" t="str">
        <f t="shared" si="10"/>
        <v>0</v>
      </c>
      <c r="L29" s="2" t="str">
        <f t="shared" si="11"/>
        <v>0</v>
      </c>
      <c r="M29" s="11"/>
      <c r="N29" s="10">
        <f t="shared" si="12"/>
        <v>0</v>
      </c>
      <c r="O29" s="11"/>
      <c r="P29" s="10">
        <f t="shared" si="13"/>
        <v>0</v>
      </c>
      <c r="Q29" s="11"/>
      <c r="R29" s="10">
        <f t="shared" si="14"/>
        <v>0</v>
      </c>
      <c r="S29" s="2">
        <f t="shared" si="15"/>
        <v>0</v>
      </c>
      <c r="T29" s="2">
        <f t="shared" si="16"/>
        <v>0</v>
      </c>
      <c r="U29" s="2">
        <f t="shared" si="17"/>
        <v>0</v>
      </c>
      <c r="V29" s="11"/>
      <c r="W29" s="12">
        <f t="shared" si="8"/>
        <v>0</v>
      </c>
      <c r="X29" s="12" t="s">
        <v>124</v>
      </c>
      <c r="Y29" s="15" t="s">
        <v>40</v>
      </c>
    </row>
    <row r="30" spans="1:25" x14ac:dyDescent="0.2">
      <c r="A30" s="10">
        <v>3375</v>
      </c>
      <c r="B30" s="7">
        <v>45345</v>
      </c>
      <c r="C30" s="8" t="s">
        <v>31</v>
      </c>
      <c r="D30" s="14" t="s">
        <v>32</v>
      </c>
      <c r="E30" s="11"/>
      <c r="F30" s="11"/>
      <c r="G30" s="11"/>
      <c r="H30" s="11"/>
      <c r="I30" s="11"/>
      <c r="J30" s="11"/>
      <c r="K30" s="2" t="str">
        <f t="shared" si="10"/>
        <v>0</v>
      </c>
      <c r="L30" s="2" t="str">
        <f t="shared" si="11"/>
        <v>0</v>
      </c>
      <c r="M30" s="11"/>
      <c r="N30" s="10">
        <f t="shared" si="12"/>
        <v>0</v>
      </c>
      <c r="O30" s="11"/>
      <c r="P30" s="10">
        <f t="shared" si="13"/>
        <v>0</v>
      </c>
      <c r="Q30" s="11"/>
      <c r="R30" s="10">
        <f t="shared" si="14"/>
        <v>0</v>
      </c>
      <c r="S30" s="2">
        <f t="shared" si="15"/>
        <v>0</v>
      </c>
      <c r="T30" s="2">
        <f t="shared" si="16"/>
        <v>0</v>
      </c>
      <c r="U30" s="2">
        <f t="shared" si="17"/>
        <v>0</v>
      </c>
      <c r="V30" s="11"/>
      <c r="W30" s="12">
        <f t="shared" si="8"/>
        <v>0</v>
      </c>
      <c r="X30" s="12" t="s">
        <v>124</v>
      </c>
      <c r="Y30" s="15" t="s">
        <v>41</v>
      </c>
    </row>
    <row r="31" spans="1:25" x14ac:dyDescent="0.2">
      <c r="A31" s="10">
        <v>3549</v>
      </c>
      <c r="B31" s="7">
        <v>45349</v>
      </c>
      <c r="C31" s="8" t="s">
        <v>38</v>
      </c>
      <c r="D31" s="14" t="s">
        <v>39</v>
      </c>
      <c r="E31" s="11"/>
      <c r="F31" s="11"/>
      <c r="G31" s="11"/>
      <c r="H31" s="11"/>
      <c r="I31" s="11"/>
      <c r="J31" s="11"/>
      <c r="K31" s="2" t="str">
        <f t="shared" si="10"/>
        <v>0</v>
      </c>
      <c r="L31" s="2" t="str">
        <f t="shared" si="11"/>
        <v>0</v>
      </c>
      <c r="M31" s="11"/>
      <c r="N31" s="10">
        <f t="shared" si="12"/>
        <v>0</v>
      </c>
      <c r="O31" s="11"/>
      <c r="P31" s="10">
        <f t="shared" si="13"/>
        <v>0</v>
      </c>
      <c r="Q31" s="11"/>
      <c r="R31" s="10">
        <f t="shared" si="14"/>
        <v>0</v>
      </c>
      <c r="S31" s="2">
        <f t="shared" si="15"/>
        <v>0</v>
      </c>
      <c r="T31" s="2">
        <f t="shared" si="16"/>
        <v>0</v>
      </c>
      <c r="U31" s="2">
        <f t="shared" si="17"/>
        <v>0</v>
      </c>
      <c r="V31" s="11"/>
      <c r="W31" s="12">
        <f t="shared" si="8"/>
        <v>0</v>
      </c>
      <c r="X31" s="12" t="s">
        <v>124</v>
      </c>
      <c r="Y31" s="15" t="s">
        <v>44</v>
      </c>
    </row>
    <row r="32" spans="1:25" x14ac:dyDescent="0.2">
      <c r="A32" s="10">
        <v>3573</v>
      </c>
      <c r="B32" s="7">
        <v>45349</v>
      </c>
      <c r="C32" s="8" t="s">
        <v>42</v>
      </c>
      <c r="D32" s="14" t="s">
        <v>43</v>
      </c>
      <c r="E32" s="11"/>
      <c r="F32" s="11"/>
      <c r="G32" s="11"/>
      <c r="H32" s="8"/>
      <c r="I32" s="11"/>
      <c r="J32" s="11"/>
      <c r="K32" s="2" t="str">
        <f t="shared" si="10"/>
        <v>0</v>
      </c>
      <c r="L32" s="2" t="str">
        <f t="shared" si="11"/>
        <v>0</v>
      </c>
      <c r="M32" s="11"/>
      <c r="N32" s="10">
        <f t="shared" si="12"/>
        <v>0</v>
      </c>
      <c r="O32" s="11"/>
      <c r="P32" s="10">
        <f t="shared" si="13"/>
        <v>0</v>
      </c>
      <c r="Q32" s="11"/>
      <c r="R32" s="10">
        <f t="shared" si="14"/>
        <v>0</v>
      </c>
      <c r="S32" s="2">
        <f t="shared" si="15"/>
        <v>0</v>
      </c>
      <c r="T32" s="2">
        <f t="shared" si="16"/>
        <v>0</v>
      </c>
      <c r="U32" s="2">
        <f t="shared" si="17"/>
        <v>0</v>
      </c>
      <c r="V32" s="11"/>
      <c r="W32" s="12">
        <f t="shared" si="8"/>
        <v>0</v>
      </c>
      <c r="X32" s="12" t="s">
        <v>124</v>
      </c>
      <c r="Y32" s="15" t="s">
        <v>44</v>
      </c>
    </row>
    <row r="33" spans="1:25" ht="38.25" x14ac:dyDescent="0.2">
      <c r="A33" s="10">
        <v>3451</v>
      </c>
      <c r="B33" s="7">
        <v>45348</v>
      </c>
      <c r="C33" s="8" t="s">
        <v>47</v>
      </c>
      <c r="D33" s="14" t="s">
        <v>48</v>
      </c>
      <c r="E33" s="11"/>
      <c r="F33" s="11"/>
      <c r="G33" s="11"/>
      <c r="H33" s="11"/>
      <c r="I33" s="11"/>
      <c r="J33" s="11"/>
      <c r="K33" s="2" t="str">
        <f t="shared" si="10"/>
        <v>0</v>
      </c>
      <c r="L33" s="2" t="str">
        <f t="shared" si="11"/>
        <v>0</v>
      </c>
      <c r="M33" s="11"/>
      <c r="N33" s="10">
        <f t="shared" si="12"/>
        <v>0</v>
      </c>
      <c r="O33" s="11"/>
      <c r="P33" s="10">
        <f t="shared" si="13"/>
        <v>0</v>
      </c>
      <c r="Q33" s="11"/>
      <c r="R33" s="10">
        <f t="shared" si="14"/>
        <v>0</v>
      </c>
      <c r="S33" s="2">
        <f t="shared" si="15"/>
        <v>0</v>
      </c>
      <c r="T33" s="2">
        <f t="shared" si="16"/>
        <v>0</v>
      </c>
      <c r="U33" s="2">
        <f t="shared" si="17"/>
        <v>0</v>
      </c>
      <c r="V33" s="11"/>
      <c r="W33" s="12">
        <f t="shared" si="8"/>
        <v>0</v>
      </c>
      <c r="X33" s="12" t="s">
        <v>124</v>
      </c>
      <c r="Y33" s="15" t="s">
        <v>51</v>
      </c>
    </row>
    <row r="34" spans="1:25" ht="38.25" x14ac:dyDescent="0.2">
      <c r="A34" s="10">
        <v>3632</v>
      </c>
      <c r="B34" s="7">
        <v>45349</v>
      </c>
      <c r="C34" s="8" t="s">
        <v>49</v>
      </c>
      <c r="D34" s="14" t="s">
        <v>50</v>
      </c>
      <c r="E34" s="11"/>
      <c r="F34" s="11"/>
      <c r="G34" s="11"/>
      <c r="H34" s="11"/>
      <c r="I34" s="11"/>
      <c r="J34" s="11"/>
      <c r="K34" s="2" t="str">
        <f t="shared" si="10"/>
        <v>0</v>
      </c>
      <c r="L34" s="2" t="str">
        <f t="shared" si="11"/>
        <v>0</v>
      </c>
      <c r="M34" s="11"/>
      <c r="N34" s="10">
        <f t="shared" si="12"/>
        <v>0</v>
      </c>
      <c r="O34" s="11"/>
      <c r="P34" s="10">
        <f t="shared" si="13"/>
        <v>0</v>
      </c>
      <c r="Q34" s="11"/>
      <c r="R34" s="10">
        <f t="shared" si="14"/>
        <v>0</v>
      </c>
      <c r="S34" s="2">
        <f t="shared" ref="S34:S41" si="18">M34+O34+Q34</f>
        <v>0</v>
      </c>
      <c r="T34" s="11"/>
      <c r="U34" s="2">
        <f t="shared" si="17"/>
        <v>0</v>
      </c>
      <c r="V34" s="11"/>
      <c r="W34" s="12">
        <f t="shared" si="8"/>
        <v>0</v>
      </c>
      <c r="X34" s="12" t="s">
        <v>124</v>
      </c>
      <c r="Y34" s="15" t="s">
        <v>126</v>
      </c>
    </row>
    <row r="35" spans="1:25" x14ac:dyDescent="0.2">
      <c r="A35" s="10">
        <v>3762</v>
      </c>
      <c r="B35" s="7">
        <v>45351</v>
      </c>
      <c r="C35" s="8" t="s">
        <v>52</v>
      </c>
      <c r="D35" s="14" t="s">
        <v>53</v>
      </c>
      <c r="E35" s="11"/>
      <c r="F35" s="11"/>
      <c r="G35" s="11"/>
      <c r="H35" s="11"/>
      <c r="I35" s="11"/>
      <c r="J35" s="11"/>
      <c r="K35" s="2" t="str">
        <f t="shared" si="10"/>
        <v>0</v>
      </c>
      <c r="L35" s="2" t="str">
        <f t="shared" si="11"/>
        <v>0</v>
      </c>
      <c r="M35" s="11"/>
      <c r="N35" s="10">
        <f t="shared" si="12"/>
        <v>0</v>
      </c>
      <c r="O35" s="11"/>
      <c r="P35" s="10">
        <f t="shared" si="13"/>
        <v>0</v>
      </c>
      <c r="Q35" s="11"/>
      <c r="R35" s="10">
        <f t="shared" si="14"/>
        <v>0</v>
      </c>
      <c r="S35" s="2">
        <f t="shared" si="18"/>
        <v>0</v>
      </c>
      <c r="T35" s="11"/>
      <c r="U35" s="2">
        <f t="shared" si="17"/>
        <v>0</v>
      </c>
      <c r="V35" s="11"/>
      <c r="W35" s="12">
        <f t="shared" si="8"/>
        <v>0</v>
      </c>
      <c r="X35" s="12" t="s">
        <v>124</v>
      </c>
      <c r="Y35" s="15" t="s">
        <v>41</v>
      </c>
    </row>
    <row r="36" spans="1:25" ht="38.25" x14ac:dyDescent="0.2">
      <c r="A36" s="10">
        <v>3444</v>
      </c>
      <c r="B36" s="7">
        <v>45348</v>
      </c>
      <c r="C36" s="8" t="s">
        <v>54</v>
      </c>
      <c r="D36" s="14" t="s">
        <v>55</v>
      </c>
      <c r="E36" s="11"/>
      <c r="F36" s="11"/>
      <c r="G36" s="11"/>
      <c r="H36" s="11"/>
      <c r="I36" s="11"/>
      <c r="J36" s="11"/>
      <c r="K36" s="2" t="str">
        <f t="shared" si="10"/>
        <v>0</v>
      </c>
      <c r="L36" s="2" t="str">
        <f t="shared" si="11"/>
        <v>0</v>
      </c>
      <c r="M36" s="11"/>
      <c r="N36" s="10">
        <f t="shared" si="12"/>
        <v>0</v>
      </c>
      <c r="O36" s="11"/>
      <c r="P36" s="10">
        <f t="shared" si="13"/>
        <v>0</v>
      </c>
      <c r="Q36" s="11"/>
      <c r="R36" s="10">
        <f t="shared" si="14"/>
        <v>0</v>
      </c>
      <c r="S36" s="2">
        <f t="shared" si="18"/>
        <v>0</v>
      </c>
      <c r="T36" s="11"/>
      <c r="U36" s="2">
        <f t="shared" si="17"/>
        <v>0</v>
      </c>
      <c r="V36" s="11"/>
      <c r="W36" s="12">
        <f t="shared" si="8"/>
        <v>0</v>
      </c>
      <c r="X36" s="12" t="s">
        <v>124</v>
      </c>
      <c r="Y36" s="15" t="s">
        <v>51</v>
      </c>
    </row>
    <row r="37" spans="1:25" x14ac:dyDescent="0.2">
      <c r="A37" s="10">
        <v>3758</v>
      </c>
      <c r="B37" s="7">
        <v>45351</v>
      </c>
      <c r="C37" s="8" t="s">
        <v>61</v>
      </c>
      <c r="D37" s="14" t="s">
        <v>62</v>
      </c>
      <c r="E37" s="11"/>
      <c r="F37" s="11"/>
      <c r="G37" s="11"/>
      <c r="H37" s="11"/>
      <c r="I37" s="11"/>
      <c r="J37" s="11"/>
      <c r="K37" s="2" t="str">
        <f t="shared" si="10"/>
        <v>0</v>
      </c>
      <c r="L37" s="2" t="str">
        <f t="shared" si="11"/>
        <v>0</v>
      </c>
      <c r="M37" s="11"/>
      <c r="N37" s="10">
        <f t="shared" si="12"/>
        <v>0</v>
      </c>
      <c r="O37" s="11"/>
      <c r="P37" s="10">
        <f t="shared" si="13"/>
        <v>0</v>
      </c>
      <c r="Q37" s="11"/>
      <c r="R37" s="10">
        <f t="shared" si="14"/>
        <v>0</v>
      </c>
      <c r="S37" s="2">
        <f t="shared" si="18"/>
        <v>0</v>
      </c>
      <c r="T37" s="11"/>
      <c r="U37" s="2">
        <f t="shared" si="17"/>
        <v>0</v>
      </c>
      <c r="V37" s="11"/>
      <c r="W37" s="12">
        <f t="shared" si="8"/>
        <v>0</v>
      </c>
      <c r="X37" s="12" t="s">
        <v>124</v>
      </c>
      <c r="Y37" s="15" t="s">
        <v>40</v>
      </c>
    </row>
    <row r="38" spans="1:25" x14ac:dyDescent="0.2">
      <c r="A38" s="10">
        <v>3550</v>
      </c>
      <c r="B38" s="7">
        <v>45349</v>
      </c>
      <c r="C38" s="8" t="s">
        <v>63</v>
      </c>
      <c r="D38" s="14" t="s">
        <v>64</v>
      </c>
      <c r="E38" s="11"/>
      <c r="F38" s="11"/>
      <c r="G38" s="11"/>
      <c r="H38" s="11"/>
      <c r="I38" s="11"/>
      <c r="J38" s="11"/>
      <c r="K38" s="2" t="str">
        <f t="shared" si="10"/>
        <v>0</v>
      </c>
      <c r="L38" s="2" t="str">
        <f t="shared" si="11"/>
        <v>0</v>
      </c>
      <c r="M38" s="11"/>
      <c r="N38" s="10">
        <f t="shared" si="12"/>
        <v>0</v>
      </c>
      <c r="O38" s="11"/>
      <c r="P38" s="10">
        <f t="shared" si="13"/>
        <v>0</v>
      </c>
      <c r="Q38" s="11"/>
      <c r="R38" s="10">
        <f t="shared" si="14"/>
        <v>0</v>
      </c>
      <c r="S38" s="2">
        <f t="shared" si="18"/>
        <v>0</v>
      </c>
      <c r="T38" s="11"/>
      <c r="U38" s="2">
        <f t="shared" si="17"/>
        <v>0</v>
      </c>
      <c r="V38" s="11"/>
      <c r="W38" s="12">
        <f t="shared" si="8"/>
        <v>0</v>
      </c>
      <c r="X38" s="12" t="s">
        <v>124</v>
      </c>
      <c r="Y38" s="15" t="s">
        <v>77</v>
      </c>
    </row>
    <row r="39" spans="1:25" x14ac:dyDescent="0.2">
      <c r="A39" s="8">
        <v>3755</v>
      </c>
      <c r="B39" s="7">
        <v>45351</v>
      </c>
      <c r="C39" s="8" t="s">
        <v>68</v>
      </c>
      <c r="D39" s="14" t="s">
        <v>69</v>
      </c>
      <c r="E39" s="11"/>
      <c r="F39" s="11"/>
      <c r="G39" s="11"/>
      <c r="H39" s="11"/>
      <c r="I39" s="11"/>
      <c r="J39" s="11"/>
      <c r="K39" s="2" t="str">
        <f t="shared" si="10"/>
        <v>0</v>
      </c>
      <c r="L39" s="2" t="str">
        <f t="shared" si="11"/>
        <v>0</v>
      </c>
      <c r="M39" s="11"/>
      <c r="N39" s="10">
        <f t="shared" si="12"/>
        <v>0</v>
      </c>
      <c r="O39" s="11"/>
      <c r="P39" s="10">
        <f t="shared" si="13"/>
        <v>0</v>
      </c>
      <c r="Q39" s="11"/>
      <c r="R39" s="10">
        <f t="shared" si="14"/>
        <v>0</v>
      </c>
      <c r="S39" s="2">
        <f t="shared" si="18"/>
        <v>0</v>
      </c>
      <c r="T39" s="11"/>
      <c r="U39" s="2">
        <f t="shared" si="17"/>
        <v>0</v>
      </c>
      <c r="V39" s="11"/>
      <c r="W39" s="12">
        <f t="shared" si="8"/>
        <v>0</v>
      </c>
      <c r="X39" s="12" t="s">
        <v>124</v>
      </c>
      <c r="Y39" s="15" t="s">
        <v>70</v>
      </c>
    </row>
    <row r="40" spans="1:25" x14ac:dyDescent="0.2">
      <c r="A40" s="8">
        <v>3448</v>
      </c>
      <c r="B40" s="7">
        <v>45348</v>
      </c>
      <c r="C40" s="8" t="s">
        <v>75</v>
      </c>
      <c r="D40" s="14" t="s">
        <v>76</v>
      </c>
      <c r="E40" s="11"/>
      <c r="F40" s="11"/>
      <c r="G40" s="11"/>
      <c r="H40" s="11"/>
      <c r="I40" s="11"/>
      <c r="J40" s="11"/>
      <c r="K40" s="2" t="str">
        <f t="shared" si="10"/>
        <v>0</v>
      </c>
      <c r="L40" s="2" t="str">
        <f t="shared" si="11"/>
        <v>0</v>
      </c>
      <c r="M40" s="11"/>
      <c r="N40" s="10">
        <f t="shared" si="12"/>
        <v>0</v>
      </c>
      <c r="O40" s="11"/>
      <c r="P40" s="10">
        <f t="shared" si="13"/>
        <v>0</v>
      </c>
      <c r="Q40" s="11"/>
      <c r="R40" s="10">
        <f t="shared" si="14"/>
        <v>0</v>
      </c>
      <c r="S40" s="2">
        <f t="shared" si="18"/>
        <v>0</v>
      </c>
      <c r="T40" s="11"/>
      <c r="U40" s="2">
        <f t="shared" si="17"/>
        <v>0</v>
      </c>
      <c r="V40" s="11"/>
      <c r="W40" s="12">
        <f t="shared" si="8"/>
        <v>0</v>
      </c>
      <c r="X40" s="12" t="s">
        <v>124</v>
      </c>
      <c r="Y40" s="15" t="s">
        <v>127</v>
      </c>
    </row>
    <row r="41" spans="1:25" x14ac:dyDescent="0.2">
      <c r="A41" s="8">
        <v>3449</v>
      </c>
      <c r="B41" s="7">
        <v>45348</v>
      </c>
      <c r="C41" s="8" t="s">
        <v>102</v>
      </c>
      <c r="D41" s="14" t="s">
        <v>103</v>
      </c>
      <c r="E41" s="11"/>
      <c r="F41" s="11"/>
      <c r="G41" s="11"/>
      <c r="H41" s="11"/>
      <c r="I41" s="11"/>
      <c r="J41" s="11"/>
      <c r="K41" s="2" t="str">
        <f t="shared" si="10"/>
        <v>0</v>
      </c>
      <c r="L41" s="2" t="str">
        <f t="shared" si="11"/>
        <v>0</v>
      </c>
      <c r="M41" s="11"/>
      <c r="N41" s="10">
        <f t="shared" si="12"/>
        <v>0</v>
      </c>
      <c r="O41" s="11"/>
      <c r="P41" s="10">
        <f t="shared" si="13"/>
        <v>0</v>
      </c>
      <c r="Q41" s="11"/>
      <c r="R41" s="10">
        <f t="shared" si="14"/>
        <v>0</v>
      </c>
      <c r="S41" s="2">
        <f t="shared" si="18"/>
        <v>0</v>
      </c>
      <c r="T41" s="11"/>
      <c r="U41" s="2">
        <f t="shared" si="17"/>
        <v>0</v>
      </c>
      <c r="V41" s="11"/>
      <c r="W41" s="12">
        <f t="shared" si="8"/>
        <v>0</v>
      </c>
      <c r="X41" s="12" t="s">
        <v>124</v>
      </c>
      <c r="Y41" s="15" t="s">
        <v>77</v>
      </c>
    </row>
    <row r="42" spans="1:25" x14ac:dyDescent="0.2">
      <c r="A42" s="8">
        <v>3452</v>
      </c>
      <c r="B42" s="7">
        <v>45348</v>
      </c>
      <c r="C42" s="8" t="s">
        <v>106</v>
      </c>
      <c r="D42" s="14" t="s">
        <v>107</v>
      </c>
      <c r="E42" s="11"/>
      <c r="F42" s="11"/>
      <c r="G42" s="11"/>
      <c r="H42" s="11"/>
      <c r="I42" s="11"/>
      <c r="J42" s="11"/>
      <c r="K42" s="2" t="str">
        <f t="shared" si="10"/>
        <v>0</v>
      </c>
      <c r="L42" s="2" t="str">
        <f t="shared" si="11"/>
        <v>0</v>
      </c>
      <c r="M42" s="11"/>
      <c r="N42" s="10">
        <f t="shared" si="12"/>
        <v>0</v>
      </c>
      <c r="O42" s="11"/>
      <c r="P42" s="10">
        <f t="shared" si="13"/>
        <v>0</v>
      </c>
      <c r="Q42" s="11"/>
      <c r="R42" s="10">
        <f t="shared" si="14"/>
        <v>0</v>
      </c>
      <c r="S42" s="11"/>
      <c r="T42" s="11"/>
      <c r="U42" s="2">
        <f t="shared" si="17"/>
        <v>0</v>
      </c>
      <c r="V42" s="11"/>
      <c r="W42" s="12">
        <f t="shared" si="8"/>
        <v>0</v>
      </c>
      <c r="X42" s="12" t="s">
        <v>124</v>
      </c>
      <c r="Y42" s="15" t="s">
        <v>128</v>
      </c>
    </row>
    <row r="43" spans="1:25" x14ac:dyDescent="0.2">
      <c r="A43" s="8">
        <v>3332</v>
      </c>
      <c r="B43" s="7">
        <v>45345</v>
      </c>
      <c r="C43" s="8" t="s">
        <v>71</v>
      </c>
      <c r="D43" s="14" t="s">
        <v>72</v>
      </c>
      <c r="E43" s="11"/>
      <c r="F43" s="11"/>
      <c r="G43" s="11"/>
      <c r="H43" s="11"/>
      <c r="I43" s="11"/>
      <c r="J43" s="11"/>
      <c r="K43" s="2" t="str">
        <f t="shared" si="10"/>
        <v>0</v>
      </c>
      <c r="L43" s="2" t="str">
        <f t="shared" si="11"/>
        <v>0</v>
      </c>
      <c r="M43" s="11"/>
      <c r="N43" s="11"/>
      <c r="O43" s="11"/>
      <c r="P43" s="10">
        <f t="shared" si="13"/>
        <v>0</v>
      </c>
      <c r="Q43" s="11"/>
      <c r="R43" s="11"/>
      <c r="S43" s="11"/>
      <c r="T43" s="11"/>
      <c r="U43" s="2">
        <f t="shared" si="17"/>
        <v>0</v>
      </c>
      <c r="V43" s="11"/>
      <c r="W43" s="12">
        <f t="shared" si="8"/>
        <v>0</v>
      </c>
      <c r="X43" s="12" t="s">
        <v>124</v>
      </c>
      <c r="Y43" s="15" t="s">
        <v>125</v>
      </c>
    </row>
    <row r="44" spans="1:25" ht="25.5" x14ac:dyDescent="0.2">
      <c r="A44" s="8">
        <v>3308</v>
      </c>
      <c r="B44" s="7">
        <v>45344</v>
      </c>
      <c r="C44" s="8" t="s">
        <v>59</v>
      </c>
      <c r="D44" s="9" t="s">
        <v>60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2">
        <f t="shared" si="8"/>
        <v>0</v>
      </c>
      <c r="X44" s="12" t="s">
        <v>124</v>
      </c>
      <c r="Y44" s="15" t="s">
        <v>129</v>
      </c>
    </row>
    <row r="45" spans="1:25" x14ac:dyDescent="0.2">
      <c r="A45" s="8">
        <v>3403</v>
      </c>
      <c r="B45" s="7">
        <v>45345</v>
      </c>
      <c r="C45" s="8" t="s">
        <v>33</v>
      </c>
      <c r="D45" s="9" t="s">
        <v>34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>
        <f t="shared" si="8"/>
        <v>0</v>
      </c>
      <c r="X45" s="12" t="s">
        <v>124</v>
      </c>
      <c r="Y45" s="11" t="s">
        <v>130</v>
      </c>
    </row>
    <row r="46" spans="1:25" x14ac:dyDescent="0.2">
      <c r="A46" s="8">
        <v>3687</v>
      </c>
      <c r="B46" s="7">
        <v>45350</v>
      </c>
      <c r="C46" s="8" t="s">
        <v>73</v>
      </c>
      <c r="D46" s="9" t="s">
        <v>74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2">
        <f t="shared" si="8"/>
        <v>0</v>
      </c>
      <c r="X46" s="12" t="s">
        <v>124</v>
      </c>
      <c r="Y46" s="15" t="s">
        <v>70</v>
      </c>
    </row>
    <row r="47" spans="1:25" x14ac:dyDescent="0.2">
      <c r="A47" s="6">
        <v>3631</v>
      </c>
      <c r="B47" s="7">
        <v>45349</v>
      </c>
      <c r="C47" s="8" t="s">
        <v>131</v>
      </c>
      <c r="D47" s="9" t="s">
        <v>65</v>
      </c>
      <c r="E47" s="10" t="s">
        <v>7</v>
      </c>
      <c r="F47" s="10" t="s">
        <v>7</v>
      </c>
      <c r="G47" s="10" t="s">
        <v>7</v>
      </c>
      <c r="H47" s="10" t="s">
        <v>11</v>
      </c>
      <c r="I47" s="10" t="s">
        <v>7</v>
      </c>
      <c r="J47" s="11"/>
      <c r="K47" s="2" t="str">
        <f>IF(H47="NAI","0","0")</f>
        <v>0</v>
      </c>
      <c r="L47" s="2" t="str">
        <f>IF(J47="NAI","7","0")</f>
        <v>0</v>
      </c>
      <c r="M47" s="11"/>
      <c r="N47" s="10">
        <f>O47*0.5</f>
        <v>0</v>
      </c>
      <c r="O47" s="8"/>
      <c r="P47" s="10">
        <f>O47</f>
        <v>0</v>
      </c>
      <c r="Q47" s="8">
        <v>0</v>
      </c>
      <c r="R47" s="10">
        <f>Q47*0.4</f>
        <v>0</v>
      </c>
      <c r="S47" s="2">
        <f>R47+P47+N47</f>
        <v>0</v>
      </c>
      <c r="T47" s="2">
        <f>IF(S47&gt;30,"30",S47)</f>
        <v>0</v>
      </c>
      <c r="U47" s="2">
        <f>K47+T47+L47</f>
        <v>0</v>
      </c>
      <c r="V47" s="11">
        <v>0</v>
      </c>
      <c r="W47" s="12">
        <f t="shared" si="8"/>
        <v>0</v>
      </c>
      <c r="X47" s="12" t="s">
        <v>124</v>
      </c>
      <c r="Y47" s="15" t="s">
        <v>132</v>
      </c>
    </row>
    <row r="48" spans="1:25" x14ac:dyDescent="0.2">
      <c r="A48" s="6">
        <v>3446</v>
      </c>
      <c r="B48" s="7">
        <v>45348</v>
      </c>
      <c r="C48" s="8" t="s">
        <v>88</v>
      </c>
      <c r="D48" s="9" t="s">
        <v>89</v>
      </c>
      <c r="E48" s="11"/>
      <c r="F48" s="11"/>
      <c r="G48" s="11"/>
      <c r="H48" s="11"/>
      <c r="I48" s="11"/>
      <c r="J48" s="11"/>
      <c r="K48" s="2" t="str">
        <f>IF(H48="NAI","0","0")</f>
        <v>0</v>
      </c>
      <c r="L48" s="2" t="str">
        <f>IF(J48="NAI","7","0")</f>
        <v>0</v>
      </c>
      <c r="M48" s="11"/>
      <c r="N48" s="10">
        <f>M48*0.5</f>
        <v>0</v>
      </c>
      <c r="O48" s="11"/>
      <c r="P48" s="10">
        <f>O48</f>
        <v>0</v>
      </c>
      <c r="Q48" s="11"/>
      <c r="R48" s="10">
        <f>Q48*0.4</f>
        <v>0</v>
      </c>
      <c r="S48" s="2">
        <f>R48+P48+N48</f>
        <v>0</v>
      </c>
      <c r="T48" s="2">
        <f>IF(S48&gt;30,"30",S48)</f>
        <v>0</v>
      </c>
      <c r="U48" s="2">
        <f>K48+T48+L48</f>
        <v>0</v>
      </c>
      <c r="V48" s="11">
        <v>0</v>
      </c>
      <c r="W48" s="12">
        <f t="shared" si="8"/>
        <v>0</v>
      </c>
      <c r="X48" s="12" t="s">
        <v>124</v>
      </c>
      <c r="Y48" s="15" t="s">
        <v>132</v>
      </c>
    </row>
    <row r="49" spans="1:25" x14ac:dyDescent="0.2">
      <c r="A49" s="8"/>
      <c r="B49" s="7"/>
      <c r="C49" s="11"/>
      <c r="D49" s="8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12"/>
      <c r="Y49" s="15"/>
    </row>
    <row r="50" spans="1:2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</sheetData>
  <hyperlinks>
    <hyperlink ref="D9" r:id="rId1"/>
    <hyperlink ref="D10" r:id="rId2"/>
    <hyperlink ref="D47" r:id="rId3"/>
    <hyperlink ref="D14" r:id="rId4"/>
    <hyperlink ref="D23" r:id="rId5"/>
    <hyperlink ref="D6" r:id="rId6"/>
    <hyperlink ref="D7" r:id="rId7"/>
    <hyperlink ref="D11" r:id="rId8"/>
    <hyperlink ref="D12" r:id="rId9"/>
    <hyperlink ref="D15" r:id="rId10"/>
    <hyperlink ref="D21" r:id="rId11"/>
    <hyperlink ref="D26" r:id="rId12"/>
    <hyperlink ref="D19" r:id="rId13"/>
    <hyperlink ref="D3" r:id="rId14"/>
    <hyperlink ref="D22" r:id="rId15"/>
    <hyperlink ref="D8" r:id="rId16"/>
    <hyperlink ref="D5" r:id="rId17"/>
    <hyperlink ref="D4" r:id="rId18"/>
    <hyperlink ref="D16" r:id="rId19"/>
    <hyperlink ref="D25" r:id="rId20"/>
    <hyperlink ref="D18" r:id="rId21"/>
    <hyperlink ref="D17" r:id="rId22"/>
    <hyperlink ref="D24" r:id="rId23"/>
    <hyperlink ref="D48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2" r:id="rId40"/>
    <hyperlink ref="D43" r:id="rId4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Φύλλο1!$A$2:$A$3</xm:f>
          </x14:formula1>
          <xm:sqref>H45 H2:J3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ΠΡΟΣΩΡΙΝΟΣ ΠΙΝΑΚΑΣ</vt:lpstr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Κωνσταντίνα Φούσα</dc:creator>
  <cp:lastModifiedBy>Αγγελική Μπακρατσά</cp:lastModifiedBy>
  <cp:lastPrinted>2024-04-24T08:49:07Z</cp:lastPrinted>
  <dcterms:created xsi:type="dcterms:W3CDTF">2019-03-07T09:21:23Z</dcterms:created>
  <dcterms:modified xsi:type="dcterms:W3CDTF">2024-05-20T10:25:34Z</dcterms:modified>
</cp:coreProperties>
</file>