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soukala.a\Desktop\ΤΑΣΟΣ\"/>
    </mc:Choice>
  </mc:AlternateContent>
  <bookViews>
    <workbookView xWindow="0" yWindow="0" windowWidth="21570" windowHeight="8160"/>
  </bookViews>
  <sheets>
    <sheet name="Φύλλο1" sheetId="1" r:id="rId1"/>
  </sheets>
  <definedNames>
    <definedName name="_xlnm._FilterDatabase" localSheetId="0" hidden="1">Φύλλο1!$A$3:$V$12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1" l="1"/>
  <c r="D6" i="1"/>
  <c r="D4" i="1"/>
  <c r="J5" i="1" l="1"/>
  <c r="J6" i="1"/>
  <c r="J7" i="1"/>
  <c r="J4" i="1"/>
  <c r="H5" i="1"/>
  <c r="H6" i="1"/>
  <c r="H7" i="1"/>
  <c r="R5" i="1"/>
  <c r="R6" i="1"/>
  <c r="R7" i="1"/>
  <c r="R4" i="1"/>
  <c r="T4" i="1" l="1"/>
  <c r="T7" i="1" l="1"/>
  <c r="O7" i="1"/>
  <c r="L7" i="1"/>
  <c r="F7" i="1"/>
  <c r="L6" i="1"/>
  <c r="O6" i="1"/>
  <c r="T6" i="1"/>
  <c r="P7" i="1" l="1"/>
  <c r="U7" i="1" s="1"/>
  <c r="P6" i="1"/>
  <c r="U6" i="1" s="1"/>
  <c r="O5" i="1"/>
  <c r="T5" i="1" l="1"/>
  <c r="O4" i="1"/>
  <c r="F4" i="1"/>
  <c r="L5" i="1" l="1"/>
  <c r="P5" i="1" s="1"/>
  <c r="U5" i="1" s="1"/>
  <c r="L4" i="1" l="1"/>
  <c r="P4" i="1" l="1"/>
  <c r="U4" i="1" s="1"/>
</calcChain>
</file>

<file path=xl/sharedStrings.xml><?xml version="1.0" encoding="utf-8"?>
<sst xmlns="http://schemas.openxmlformats.org/spreadsheetml/2006/main" count="36" uniqueCount="27">
  <si>
    <t>ΓΝΩΣΗ Η/Υ</t>
  </si>
  <si>
    <t>α/α</t>
  </si>
  <si>
    <t>ΞΕΝΗ ΓΛΩΣΣΑ</t>
  </si>
  <si>
    <t xml:space="preserve">ΣΥΝΟΛΟ </t>
  </si>
  <si>
    <t>ΑΡΙΘΜΟΣ ΠΡΩΤΟΚΟΛΛΟΥ ΑΙΤΗΣΗΣ</t>
  </si>
  <si>
    <t>ΣΥΝΟΛΟ ΜΕ ΠΡΟΤΑΣΗ ΚΑΙ ΣΥΝΕΝΤΕΥΞΗ</t>
  </si>
  <si>
    <t>ΒΑΘΜΟΣ ΠΡΟΤΑΣΗΣ (0-10)</t>
  </si>
  <si>
    <t>ΠΑΡΑΤΗΡΗΣΕΙΣ</t>
  </si>
  <si>
    <t>1. ΕΚΠΑΙΔΕΥΣΗ</t>
  </si>
  <si>
    <t>ΜΕΤΑΠΤΥΧΙΑΚΟ ΜΕ ΣΥΝΑΦΕΙΑ</t>
  </si>
  <si>
    <t>3. ΞΕΝΗ ΓΛΩΣΣΑ ΜΟΡΙΑ</t>
  </si>
  <si>
    <t>4. ΓΝΩΣΗ Η/Υ ΜΟΡΙΑ</t>
  </si>
  <si>
    <t>5. ΠΡΟΤΑΣΗ / ΣΥΝΕΝΤΕΥΞΗ ΜΟΡΙΑ</t>
  </si>
  <si>
    <t>ΑΝΕΡΓΙΑ (μήνες)</t>
  </si>
  <si>
    <t>ΑΝΕΡΓΙΑ ΜΟΡΙΑ</t>
  </si>
  <si>
    <t>ΕΙΔΙΚΕΣ ΚΑΤΗΓΟΡΙΕΣ</t>
  </si>
  <si>
    <t>ΕΙΔΙΚΕΣ ΚΑΤΗΓΟΡΙΕΣ ΜΟΡΙΑ</t>
  </si>
  <si>
    <t>ΝΑΙ</t>
  </si>
  <si>
    <t>ΑΡΙΣΤΗ ΓΝΩΣΗ</t>
  </si>
  <si>
    <t>ΒΑΘΜΟΣ ΣΥΝΕΝΤΕΥΞΗΣ (0-20)</t>
  </si>
  <si>
    <t>ΠΡΟΣΩΡΙΝΟΣ ΠΙΝΑΚΑΣ ΚΑΤΑΤΑΞΗΣ ΤΗΣ ΥΠ ΑΡΙΘΜ. 660/1/2284/31-01-2022 ΠΡΟΣΚΛΗΣΗΣ ΕΚΔΗΛΩΣΗΣ ΕΝΔΙΑΦΕΡΟΝΤΟΣ ΓΙΑ ΤΗ ΘΕΣΗ ΕΝΟΣ (1) ΟΙΚΟΝΟΜΙΚΟΥ ΔΙΑΧΕΙΡΙΣΤΗ - ΜΕΛΟΥΣ ΟΜΑΔΑΣ ΕΡΓΟΥ ΣΔΕ, ΤΗΣ ΠΡΑΞΗΣ "ΣΧΟΛΕΙΑ ΔΕΥΤΕΡΗΣ ΕΥΚΑΙΡΙΑΣ", ΟΠΣ:5002546</t>
  </si>
  <si>
    <t>2.1-ΕΠΑΓΓΕΛΜΑΤΙΚΗ ΕΜΠΕΙΡΙΑ ΜΟΡΙΑ (0- 8)</t>
  </si>
  <si>
    <t>ΟXI</t>
  </si>
  <si>
    <t>18-24</t>
  </si>
  <si>
    <t xml:space="preserve">2.2-ΕΠΑΓΓΕΛΜΑΤΙΚΗ ΕΜΠΕΙΡΙΑ  
</t>
  </si>
  <si>
    <t xml:space="preserve">2.1-ΕΠΑΓΓΕΛΜΑΤΙΚΗ ΕΜΠΕΙΡΙΑ 
</t>
  </si>
  <si>
    <t>2.2-ΕΠΑΓΓΕΛΜΑΤΙΚΗ ΕΜΠΕΙΡΙΑ ΜΟΡΙΑ (0- 7)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</si>
</sst>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  <family val="2"/>
      <charset val="161"/>
      <scheme val="minor"/>
    </font>
    <font>
      <b/>
      <sz val="11"/>
      <color indexed="8"/>
      <name val="Calibri"/>
      <family val="2"/>
      <charset val="161"/>
    </font>
    <font>
      <b/>
      <sz val="12"/>
      <color indexed="8"/>
      <name val="Calibri"/>
      <family val="2"/>
      <charset val="161"/>
    </font>
    <font>
      <b/>
      <sz val="11"/>
      <name val="Calibri"/>
      <family val="2"/>
      <charset val="161"/>
    </font>
    <font>
      <b/>
      <sz val="12"/>
      <color theme="1"/>
      <name val="Calibri"/>
      <family val="2"/>
      <charset val="161"/>
      <scheme val="minor"/>
    </font>
    <font>
      <sz val="11"/>
      <color rgb="FFFF0000"/>
      <name val="Calibri"/>
      <family val="2"/>
      <charset val="161"/>
      <scheme val="minor"/>
    </font>
    <font>
      <sz val="11"/>
      <name val="Calibri"/>
      <family val="2"/>
      <charset val="161"/>
      <scheme val="minor"/>
    </font>
    <font>
      <b/>
      <sz val="12"/>
      <name val="Calibri"/>
      <family val="2"/>
      <charset val="161"/>
    </font>
    <font>
      <b/>
      <sz val="14"/>
      <color theme="1"/>
      <name val="Calibri"/>
      <family val="2"/>
      <charset val="161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Protection="1">
      <protection locked="0"/>
    </xf>
    <xf numFmtId="0" fontId="0" fillId="0" borderId="0" xfId="0" applyProtection="1"/>
    <xf numFmtId="0" fontId="3" fillId="2" borderId="4" xfId="0" applyFont="1" applyFill="1" applyBorder="1" applyAlignment="1" applyProtection="1">
      <alignment horizontal="center" vertical="center" wrapText="1"/>
      <protection locked="0"/>
    </xf>
    <xf numFmtId="0" fontId="3" fillId="2" borderId="5" xfId="0" applyFont="1" applyFill="1" applyBorder="1" applyAlignment="1" applyProtection="1">
      <alignment horizontal="center" vertical="center" wrapText="1"/>
      <protection locked="0"/>
    </xf>
    <xf numFmtId="0" fontId="3" fillId="3" borderId="5" xfId="0" applyFont="1" applyFill="1" applyBorder="1" applyAlignment="1" applyProtection="1">
      <alignment horizontal="center" vertical="center" wrapText="1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1" fillId="4" borderId="2" xfId="0" applyFont="1" applyFill="1" applyBorder="1" applyAlignment="1" applyProtection="1">
      <alignment horizontal="center" vertical="center" wrapText="1"/>
    </xf>
    <xf numFmtId="0" fontId="2" fillId="5" borderId="6" xfId="0" applyFont="1" applyFill="1" applyBorder="1" applyAlignment="1" applyProtection="1">
      <alignment horizontal="center" vertical="center" wrapText="1"/>
    </xf>
    <xf numFmtId="0" fontId="3" fillId="3" borderId="11" xfId="0" applyFont="1" applyFill="1" applyBorder="1" applyAlignment="1" applyProtection="1">
      <alignment horizontal="center" vertical="center" wrapText="1"/>
    </xf>
    <xf numFmtId="0" fontId="3" fillId="3" borderId="2" xfId="0" applyFont="1" applyFill="1" applyBorder="1" applyAlignment="1" applyProtection="1">
      <alignment horizontal="center" vertical="center" wrapText="1"/>
    </xf>
    <xf numFmtId="0" fontId="4" fillId="5" borderId="2" xfId="0" applyFont="1" applyFill="1" applyBorder="1" applyAlignment="1" applyProtection="1">
      <alignment horizontal="center" vertical="center"/>
      <protection locked="0"/>
    </xf>
    <xf numFmtId="0" fontId="5" fillId="0" borderId="0" xfId="0" applyFont="1" applyProtection="1">
      <protection locked="0"/>
    </xf>
    <xf numFmtId="0" fontId="3" fillId="2" borderId="3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</xf>
    <xf numFmtId="0" fontId="1" fillId="2" borderId="9" xfId="0" applyFont="1" applyFill="1" applyBorder="1" applyAlignment="1" applyProtection="1">
      <alignment horizontal="center" vertical="center" wrapText="1"/>
    </xf>
    <xf numFmtId="0" fontId="1" fillId="2" borderId="2" xfId="0" applyFont="1" applyFill="1" applyBorder="1" applyAlignment="1" applyProtection="1">
      <alignment horizontal="center" vertical="center" wrapText="1"/>
    </xf>
    <xf numFmtId="0" fontId="3" fillId="2" borderId="10" xfId="0" applyFont="1" applyFill="1" applyBorder="1" applyAlignment="1" applyProtection="1">
      <alignment horizontal="center" vertical="center" wrapText="1"/>
    </xf>
    <xf numFmtId="0" fontId="3" fillId="2" borderId="8" xfId="0" applyFont="1" applyFill="1" applyBorder="1" applyAlignment="1" applyProtection="1">
      <alignment horizontal="center" vertical="center" wrapText="1"/>
    </xf>
    <xf numFmtId="0" fontId="3" fillId="2" borderId="12" xfId="0" applyFont="1" applyFill="1" applyBorder="1" applyAlignment="1" applyProtection="1">
      <alignment horizontal="center" vertical="center" wrapText="1"/>
      <protection locked="0"/>
    </xf>
    <xf numFmtId="0" fontId="3" fillId="2" borderId="14" xfId="0" applyFont="1" applyFill="1" applyBorder="1" applyAlignment="1" applyProtection="1">
      <alignment horizontal="center" vertical="center" wrapText="1"/>
      <protection locked="0"/>
    </xf>
    <xf numFmtId="0" fontId="3" fillId="2" borderId="9" xfId="0" applyFont="1" applyFill="1" applyBorder="1" applyAlignment="1" applyProtection="1">
      <alignment horizontal="center" vertical="center" wrapText="1"/>
    </xf>
    <xf numFmtId="0" fontId="3" fillId="3" borderId="2" xfId="0" applyFont="1" applyFill="1" applyBorder="1" applyAlignment="1" applyProtection="1">
      <alignment horizontal="center" vertical="center" wrapText="1"/>
      <protection locked="0"/>
    </xf>
    <xf numFmtId="0" fontId="3" fillId="3" borderId="16" xfId="0" applyFont="1" applyFill="1" applyBorder="1" applyAlignment="1" applyProtection="1">
      <alignment horizontal="center" vertical="center" wrapText="1"/>
      <protection locked="0"/>
    </xf>
    <xf numFmtId="0" fontId="3" fillId="2" borderId="18" xfId="0" applyFont="1" applyFill="1" applyBorder="1" applyAlignment="1" applyProtection="1">
      <alignment horizontal="center" vertical="center" wrapText="1"/>
    </xf>
    <xf numFmtId="0" fontId="3" fillId="3" borderId="20" xfId="0" applyFont="1" applyFill="1" applyBorder="1" applyAlignment="1" applyProtection="1">
      <alignment horizontal="center" vertical="center" wrapText="1"/>
    </xf>
    <xf numFmtId="0" fontId="3" fillId="3" borderId="16" xfId="0" applyFont="1" applyFill="1" applyBorder="1" applyAlignment="1" applyProtection="1">
      <alignment horizontal="center" vertical="center" wrapText="1"/>
    </xf>
    <xf numFmtId="0" fontId="3" fillId="3" borderId="17" xfId="0" applyFont="1" applyFill="1" applyBorder="1" applyAlignment="1" applyProtection="1">
      <alignment horizontal="center" vertical="center" wrapText="1"/>
    </xf>
    <xf numFmtId="0" fontId="3" fillId="2" borderId="13" xfId="0" applyFont="1" applyFill="1" applyBorder="1" applyAlignment="1" applyProtection="1">
      <alignment horizontal="center" vertical="center" wrapText="1"/>
    </xf>
    <xf numFmtId="0" fontId="6" fillId="2" borderId="13" xfId="0" applyFont="1" applyFill="1" applyBorder="1" applyAlignment="1" applyProtection="1">
      <alignment horizontal="center" vertical="center" wrapText="1"/>
      <protection locked="0"/>
    </xf>
    <xf numFmtId="0" fontId="6" fillId="2" borderId="18" xfId="0" applyFont="1" applyFill="1" applyBorder="1" applyAlignment="1" applyProtection="1">
      <alignment horizontal="center" vertical="center" wrapText="1"/>
      <protection locked="0"/>
    </xf>
    <xf numFmtId="0" fontId="1" fillId="3" borderId="2" xfId="0" applyFont="1" applyFill="1" applyBorder="1" applyAlignment="1" applyProtection="1">
      <alignment horizontal="center" vertical="center" wrapText="1"/>
    </xf>
    <xf numFmtId="0" fontId="6" fillId="5" borderId="19" xfId="0" applyFont="1" applyFill="1" applyBorder="1" applyAlignment="1" applyProtection="1">
      <alignment wrapText="1"/>
      <protection locked="0"/>
    </xf>
    <xf numFmtId="0" fontId="6" fillId="5" borderId="15" xfId="0" applyFont="1" applyFill="1" applyBorder="1" applyProtection="1">
      <protection locked="0"/>
    </xf>
    <xf numFmtId="49" fontId="3" fillId="2" borderId="13" xfId="0" applyNumberFormat="1" applyFont="1" applyFill="1" applyBorder="1" applyAlignment="1" applyProtection="1">
      <alignment horizontal="center" vertical="center" wrapText="1"/>
    </xf>
    <xf numFmtId="49" fontId="3" fillId="2" borderId="8" xfId="0" applyNumberFormat="1" applyFont="1" applyFill="1" applyBorder="1" applyAlignment="1" applyProtection="1">
      <alignment horizontal="center" vertical="center" wrapText="1"/>
    </xf>
    <xf numFmtId="164" fontId="7" fillId="5" borderId="20" xfId="0" applyNumberFormat="1" applyFont="1" applyFill="1" applyBorder="1" applyAlignment="1" applyProtection="1">
      <alignment horizontal="center" vertical="center" wrapText="1"/>
    </xf>
    <xf numFmtId="164" fontId="3" fillId="4" borderId="20" xfId="0" applyNumberFormat="1" applyFont="1" applyFill="1" applyBorder="1" applyAlignment="1" applyProtection="1">
      <alignment horizontal="center" vertical="center" wrapText="1"/>
    </xf>
    <xf numFmtId="0" fontId="8" fillId="0" borderId="0" xfId="0" applyFont="1" applyAlignment="1" applyProtection="1">
      <protection locked="0"/>
    </xf>
    <xf numFmtId="0" fontId="0" fillId="0" borderId="0" xfId="0" applyAlignment="1"/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19"/>
  <sheetViews>
    <sheetView tabSelected="1" zoomScale="70" zoomScaleNormal="70" workbookViewId="0">
      <selection activeCell="M8" sqref="M8"/>
    </sheetView>
  </sheetViews>
  <sheetFormatPr defaultColWidth="9.140625" defaultRowHeight="21.95" customHeight="1" x14ac:dyDescent="0.25"/>
  <cols>
    <col min="1" max="1" width="9.140625" style="1"/>
    <col min="2" max="2" width="15.7109375" style="1" customWidth="1"/>
    <col min="3" max="3" width="15.42578125" style="1" customWidth="1"/>
    <col min="4" max="4" width="18.42578125" style="1" customWidth="1"/>
    <col min="5" max="5" width="20.7109375" style="2" bestFit="1" customWidth="1"/>
    <col min="6" max="6" width="16.42578125" style="2" customWidth="1"/>
    <col min="7" max="7" width="20.7109375" style="2" bestFit="1" customWidth="1"/>
    <col min="8" max="8" width="16.42578125" style="2" customWidth="1"/>
    <col min="9" max="10" width="13.7109375" style="2" bestFit="1" customWidth="1"/>
    <col min="11" max="11" width="11.7109375" style="1" customWidth="1"/>
    <col min="12" max="12" width="11.28515625" style="2" customWidth="1"/>
    <col min="13" max="13" width="17.140625" style="1" bestFit="1" customWidth="1"/>
    <col min="14" max="14" width="20.85546875" style="1" customWidth="1"/>
    <col min="15" max="16" width="16.42578125" style="1" customWidth="1"/>
    <col min="17" max="17" width="14.5703125" style="1" customWidth="1"/>
    <col min="18" max="18" width="13.7109375" style="2" bestFit="1" customWidth="1"/>
    <col min="19" max="19" width="21.140625" style="1" customWidth="1"/>
    <col min="20" max="20" width="13.7109375" style="2" bestFit="1" customWidth="1"/>
    <col min="21" max="21" width="14.85546875" style="2" customWidth="1"/>
    <col min="22" max="22" width="68.7109375" style="1" customWidth="1"/>
    <col min="23" max="16384" width="9.140625" style="1"/>
  </cols>
  <sheetData>
    <row r="1" spans="1:22" ht="21.95" customHeight="1" x14ac:dyDescent="0.3">
      <c r="A1" s="39" t="s">
        <v>20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</row>
    <row r="2" spans="1:22" ht="21.95" customHeight="1" thickBot="1" x14ac:dyDescent="0.3"/>
    <row r="3" spans="1:22" ht="88.5" customHeight="1" thickBot="1" x14ac:dyDescent="0.3">
      <c r="A3" s="3" t="s">
        <v>1</v>
      </c>
      <c r="B3" s="6" t="s">
        <v>4</v>
      </c>
      <c r="C3" s="20" t="s">
        <v>9</v>
      </c>
      <c r="D3" s="23" t="s">
        <v>8</v>
      </c>
      <c r="E3" s="22" t="s">
        <v>25</v>
      </c>
      <c r="F3" s="10" t="s">
        <v>21</v>
      </c>
      <c r="G3" s="15" t="s">
        <v>24</v>
      </c>
      <c r="H3" s="10" t="s">
        <v>26</v>
      </c>
      <c r="I3" s="4" t="s">
        <v>2</v>
      </c>
      <c r="J3" s="5" t="s">
        <v>10</v>
      </c>
      <c r="K3" s="4" t="s">
        <v>0</v>
      </c>
      <c r="L3" s="9" t="s">
        <v>11</v>
      </c>
      <c r="M3" s="17" t="s">
        <v>6</v>
      </c>
      <c r="N3" s="17" t="s">
        <v>19</v>
      </c>
      <c r="O3" s="32" t="s">
        <v>12</v>
      </c>
      <c r="P3" s="7" t="s">
        <v>5</v>
      </c>
      <c r="Q3" s="16" t="s">
        <v>13</v>
      </c>
      <c r="R3" s="5" t="s">
        <v>14</v>
      </c>
      <c r="S3" s="16" t="s">
        <v>15</v>
      </c>
      <c r="T3" s="5" t="s">
        <v>16</v>
      </c>
      <c r="U3" s="8" t="s">
        <v>3</v>
      </c>
      <c r="V3" s="11" t="s">
        <v>7</v>
      </c>
    </row>
    <row r="4" spans="1:22" s="12" customFormat="1" ht="28.5" customHeight="1" thickBot="1" x14ac:dyDescent="0.3">
      <c r="A4" s="13">
        <v>1</v>
      </c>
      <c r="B4" s="13">
        <v>4496</v>
      </c>
      <c r="C4" s="21" t="s">
        <v>17</v>
      </c>
      <c r="D4" s="24">
        <f>IF(C4="ΝΑΙ",15,7)</f>
        <v>15</v>
      </c>
      <c r="E4" s="25">
        <v>18</v>
      </c>
      <c r="F4" s="26">
        <f>E4*0.3</f>
        <v>5.3999999999999995</v>
      </c>
      <c r="G4" s="29">
        <v>45</v>
      </c>
      <c r="H4" s="26">
        <v>7</v>
      </c>
      <c r="I4" s="30" t="s">
        <v>18</v>
      </c>
      <c r="J4" s="26">
        <f>IF(I4="ΧΩΡΙΣ ΠΙΣΤΟΠΟΙΗΣΗ",0,IF(I4="ΚΑΛΗ ΓΝΩΣΗ",3,IF(I4="ΠΟΛΥ ΚΑΛΗ ΓΝΩΣΗ",4,IF(I4="ΑΡΙΣΤΗ ΓΝΩΣΗ",5))))</f>
        <v>5</v>
      </c>
      <c r="K4" s="30" t="s">
        <v>17</v>
      </c>
      <c r="L4" s="26">
        <f>IF(K4="ΝΑΙ",5,0)</f>
        <v>5</v>
      </c>
      <c r="M4" s="18">
        <v>7</v>
      </c>
      <c r="N4" s="19">
        <v>20</v>
      </c>
      <c r="O4" s="26">
        <f t="shared" ref="O4:O7" si="0">M4+N4</f>
        <v>27</v>
      </c>
      <c r="P4" s="38">
        <f t="shared" ref="P4:P7" si="1">D4+F4+H4+J4+L4+O4</f>
        <v>64.400000000000006</v>
      </c>
      <c r="Q4" s="35"/>
      <c r="R4" s="26" t="b">
        <f>IF(Q4="0-6",0.015,IF(Q4="6-12",0.015,IF(Q4="12-18",0.02,IF(Q4="18-24",0.02,IF(Q4="&gt;24",0.03)))))</f>
        <v>0</v>
      </c>
      <c r="S4" s="35"/>
      <c r="T4" s="26">
        <f>IF(S4="ΓΟΝΕΙΣ ΤΡΙΤΕΚΝΩΝ ΟΙΚΟΓΕΝΕΙΩΝ",0.3,IF(S4="ΟΧΙ",0,IF(S4="ΑμΕΑ",0.3,)))</f>
        <v>0</v>
      </c>
      <c r="U4" s="37">
        <f>P4+(P4*R4)+(P4*T4)</f>
        <v>64.400000000000006</v>
      </c>
      <c r="V4" s="33"/>
    </row>
    <row r="5" spans="1:22" s="12" customFormat="1" ht="28.5" customHeight="1" thickBot="1" x14ac:dyDescent="0.3">
      <c r="A5" s="13">
        <v>2</v>
      </c>
      <c r="B5" s="14">
        <v>4502</v>
      </c>
      <c r="C5" s="21" t="s">
        <v>17</v>
      </c>
      <c r="D5" s="24">
        <f t="shared" ref="D5:D6" si="2">IF(C5="ΝΑΙ",15,7)</f>
        <v>15</v>
      </c>
      <c r="E5" s="25">
        <v>29</v>
      </c>
      <c r="F5" s="28">
        <v>8</v>
      </c>
      <c r="G5" s="25">
        <v>0</v>
      </c>
      <c r="H5" s="26">
        <f t="shared" ref="H5:H7" si="3">G5*0.2</f>
        <v>0</v>
      </c>
      <c r="I5" s="31" t="s">
        <v>18</v>
      </c>
      <c r="J5" s="26">
        <f t="shared" ref="J5:J7" si="4">IF(I5="ΧΩΡΙΣ ΠΙΣΤΟΠΟΙΗΣΗ",0,IF(I5="ΚΑΛΗ ΓΝΩΣΗ",3,IF(I5="ΠΟΛΥ ΚΑΛΗ ΓΝΩΣΗ",4,IF(I5="ΑΡΙΣΤΗ ΓΝΩΣΗ",5))))</f>
        <v>5</v>
      </c>
      <c r="K5" s="31" t="s">
        <v>17</v>
      </c>
      <c r="L5" s="28">
        <f>IF(K5="ΝΑΙ",5,0)</f>
        <v>5</v>
      </c>
      <c r="M5" s="18">
        <v>5</v>
      </c>
      <c r="N5" s="19">
        <v>17</v>
      </c>
      <c r="O5" s="26">
        <f t="shared" si="0"/>
        <v>22</v>
      </c>
      <c r="P5" s="38">
        <f t="shared" si="1"/>
        <v>55</v>
      </c>
      <c r="Q5" s="36"/>
      <c r="R5" s="26" t="b">
        <f t="shared" ref="R5:R7" si="5">IF(Q5="0-6",0.015,IF(Q5="6-12",0.015,IF(Q5="12-18",0.02,IF(Q5="18-24",0.02,IF(Q5="&gt;24",0.03)))))</f>
        <v>0</v>
      </c>
      <c r="S5" s="36"/>
      <c r="T5" s="26">
        <f>IF(S5="ΓΟΝΕΙΣ ΤΡΙΤΕΚΝΩΝ ΟΙΚΟΓΕΝΕΙΩΝ",0.1,IF(S5="ΜΕΛΗ ΜΟΝΟΓΟΝΕΪΚΩΝ ΟΙΚΟΓΕΝΕΙΩΝ",0.1,IF(S5="ΜΕΛΗ ΠΟΛΥΤΕΚΝΩΝ ΟΙΚΟΓΕΝΕΙΩΝ",0.1,IF(S5="ΑμΕΑ",0.1,))))</f>
        <v>0</v>
      </c>
      <c r="U5" s="37">
        <f>P5+(P5*R5)+(P5*T5)</f>
        <v>55</v>
      </c>
      <c r="V5" s="34"/>
    </row>
    <row r="6" spans="1:22" ht="28.5" customHeight="1" thickBot="1" x14ac:dyDescent="0.3">
      <c r="A6" s="13">
        <v>3</v>
      </c>
      <c r="B6" s="14">
        <v>4326</v>
      </c>
      <c r="C6" s="21" t="s">
        <v>17</v>
      </c>
      <c r="D6" s="24">
        <f t="shared" si="2"/>
        <v>15</v>
      </c>
      <c r="E6" s="25">
        <v>72</v>
      </c>
      <c r="F6" s="27">
        <v>8</v>
      </c>
      <c r="G6" s="25">
        <v>5</v>
      </c>
      <c r="H6" s="26">
        <f t="shared" si="3"/>
        <v>1</v>
      </c>
      <c r="I6" s="31" t="s">
        <v>18</v>
      </c>
      <c r="J6" s="26">
        <f t="shared" si="4"/>
        <v>5</v>
      </c>
      <c r="K6" s="31" t="s">
        <v>17</v>
      </c>
      <c r="L6" s="27">
        <f>IF(K6="ΝΑΙ",5,0)</f>
        <v>5</v>
      </c>
      <c r="M6" s="18">
        <v>7</v>
      </c>
      <c r="N6" s="19">
        <v>19</v>
      </c>
      <c r="O6" s="26">
        <f t="shared" si="0"/>
        <v>26</v>
      </c>
      <c r="P6" s="38">
        <f t="shared" si="1"/>
        <v>60</v>
      </c>
      <c r="Q6" s="35"/>
      <c r="R6" s="26" t="b">
        <f t="shared" si="5"/>
        <v>0</v>
      </c>
      <c r="S6" s="35"/>
      <c r="T6" s="26">
        <f>IF(S6="ΓΟΝΕΙΣ ΤΡΙΤΕΚΝΩΝ ΟΙΚΟΓΕΝΕΙΩΝ",0.1,IF(S6="ΜΕΛΗ ΜΟΝΟΓΟΝΕΪΚΩΝ ΟΙΚΟΓΕΝΕΙΩΝ",0.1,IF(S6="ΜΕΛΗ ΠΟΛΥΤΕΚΝΩΝ ΟΙΚΟΓΕΝΕΙΩΝ",0.1,IF(S6="ΑμΕΑ",0.1,))))</f>
        <v>0</v>
      </c>
      <c r="U6" s="37">
        <f>P6+(P6*R6)+(P6*T6)</f>
        <v>60</v>
      </c>
      <c r="V6" s="34"/>
    </row>
    <row r="7" spans="1:22" ht="28.5" customHeight="1" thickBot="1" x14ac:dyDescent="0.3">
      <c r="A7" s="13">
        <v>4</v>
      </c>
      <c r="B7" s="14">
        <v>4264</v>
      </c>
      <c r="C7" s="21" t="s">
        <v>22</v>
      </c>
      <c r="D7" s="24">
        <v>7</v>
      </c>
      <c r="E7" s="25">
        <v>0</v>
      </c>
      <c r="F7" s="27">
        <f>E7*0.3</f>
        <v>0</v>
      </c>
      <c r="G7" s="25">
        <v>0</v>
      </c>
      <c r="H7" s="26">
        <f t="shared" si="3"/>
        <v>0</v>
      </c>
      <c r="I7" s="31" t="s">
        <v>18</v>
      </c>
      <c r="J7" s="26">
        <f t="shared" si="4"/>
        <v>5</v>
      </c>
      <c r="K7" s="31" t="s">
        <v>17</v>
      </c>
      <c r="L7" s="27">
        <f>IF(K7="ΝΑΙ",5,0)</f>
        <v>5</v>
      </c>
      <c r="M7" s="18">
        <v>7</v>
      </c>
      <c r="N7" s="19">
        <v>17</v>
      </c>
      <c r="O7" s="26">
        <f t="shared" si="0"/>
        <v>24</v>
      </c>
      <c r="P7" s="38">
        <f t="shared" si="1"/>
        <v>41</v>
      </c>
      <c r="Q7" s="35" t="s">
        <v>23</v>
      </c>
      <c r="R7" s="26">
        <f t="shared" si="5"/>
        <v>0.02</v>
      </c>
      <c r="S7" s="35"/>
      <c r="T7" s="26">
        <f>IF(S7="ΓΟΝΕΙΣ ΤΡΙΤΕΚΝΩΝ ΟΙΚΟΓΕΝΕΙΩΝ",0.1,IF(S7="ΜΕΛΗ ΜΟΝΟΓΟΝΕΪΚΩΝ ΟΙΚΟΓΕΝΕΙΩΝ",0.1,IF(S7="ΜΕΛΗ ΠΟΛΥΤΕΚΝΩΝ ΟΙΚΟΓΕΝΕΙΩΝ",0.1,IF(S7="ΑμΕΑ",0.1,))))</f>
        <v>0</v>
      </c>
      <c r="U7" s="37">
        <f>P7+(P7*R7)+(P7*T7)</f>
        <v>41.82</v>
      </c>
      <c r="V7" s="34"/>
    </row>
    <row r="8" spans="1:22" ht="28.5" customHeight="1" thickBot="1" x14ac:dyDescent="0.3">
      <c r="A8" s="13"/>
      <c r="B8" s="14"/>
      <c r="C8" s="21"/>
      <c r="D8" s="24"/>
      <c r="E8" s="25"/>
      <c r="F8" s="27"/>
      <c r="G8" s="25"/>
      <c r="H8" s="26"/>
      <c r="I8" s="31"/>
      <c r="J8" s="26"/>
      <c r="K8" s="31"/>
      <c r="L8" s="27"/>
      <c r="M8" s="18"/>
      <c r="N8" s="19"/>
      <c r="O8" s="26"/>
      <c r="P8" s="38"/>
      <c r="Q8" s="35"/>
      <c r="R8" s="26"/>
      <c r="S8" s="35"/>
      <c r="T8" s="26"/>
      <c r="U8" s="37"/>
      <c r="V8" s="34"/>
    </row>
    <row r="9" spans="1:22" ht="28.5" customHeight="1" thickBot="1" x14ac:dyDescent="0.3">
      <c r="A9" s="13"/>
      <c r="B9" s="14"/>
      <c r="C9" s="21"/>
      <c r="D9" s="24"/>
      <c r="E9" s="25"/>
      <c r="F9" s="27"/>
      <c r="G9" s="25"/>
      <c r="H9" s="26"/>
      <c r="I9" s="31"/>
      <c r="J9" s="26"/>
      <c r="K9" s="31"/>
      <c r="L9" s="27"/>
      <c r="M9" s="18"/>
      <c r="N9" s="19"/>
      <c r="O9" s="26"/>
      <c r="P9" s="38"/>
      <c r="Q9" s="35"/>
      <c r="R9" s="26"/>
      <c r="S9" s="35"/>
      <c r="T9" s="26"/>
      <c r="U9" s="37"/>
      <c r="V9" s="34"/>
    </row>
    <row r="10" spans="1:22" ht="28.5" customHeight="1" thickBot="1" x14ac:dyDescent="0.3">
      <c r="A10" s="13"/>
      <c r="B10" s="14"/>
      <c r="C10" s="21"/>
      <c r="D10" s="24"/>
      <c r="E10" s="25"/>
      <c r="F10" s="27"/>
      <c r="G10" s="25"/>
      <c r="H10" s="26"/>
      <c r="I10" s="31"/>
      <c r="J10" s="26"/>
      <c r="K10" s="31"/>
      <c r="L10" s="27"/>
      <c r="M10" s="18"/>
      <c r="N10" s="19"/>
      <c r="O10" s="26"/>
      <c r="P10" s="38"/>
      <c r="Q10" s="35"/>
      <c r="R10" s="26"/>
      <c r="S10" s="35"/>
      <c r="T10" s="26"/>
      <c r="U10" s="37"/>
      <c r="V10" s="34"/>
    </row>
    <row r="11" spans="1:22" s="12" customFormat="1" ht="28.5" customHeight="1" thickBot="1" x14ac:dyDescent="0.3">
      <c r="A11" s="13"/>
      <c r="B11" s="14"/>
      <c r="C11" s="21"/>
      <c r="D11" s="24"/>
      <c r="E11" s="25"/>
      <c r="F11" s="27"/>
      <c r="G11" s="25"/>
      <c r="H11" s="26"/>
      <c r="I11" s="31"/>
      <c r="J11" s="26"/>
      <c r="K11" s="31"/>
      <c r="L11" s="27"/>
      <c r="M11" s="18"/>
      <c r="N11" s="19"/>
      <c r="O11" s="26"/>
      <c r="P11" s="38"/>
      <c r="Q11" s="35"/>
      <c r="R11" s="26"/>
      <c r="S11" s="35"/>
      <c r="T11" s="26"/>
      <c r="U11" s="37"/>
      <c r="V11" s="34"/>
    </row>
    <row r="12" spans="1:22" ht="28.5" customHeight="1" x14ac:dyDescent="0.25">
      <c r="A12" s="13"/>
      <c r="B12" s="14"/>
      <c r="C12" s="21"/>
      <c r="D12" s="24"/>
      <c r="E12" s="25"/>
      <c r="F12" s="27"/>
      <c r="G12" s="25"/>
      <c r="H12" s="26"/>
      <c r="I12" s="31"/>
      <c r="J12" s="26"/>
      <c r="K12" s="31"/>
      <c r="L12" s="27"/>
      <c r="M12" s="18"/>
      <c r="N12" s="19"/>
      <c r="O12" s="26"/>
      <c r="P12" s="38"/>
      <c r="Q12" s="35"/>
      <c r="R12" s="26"/>
      <c r="S12" s="35"/>
      <c r="T12" s="26"/>
      <c r="U12" s="37"/>
      <c r="V12" s="34"/>
    </row>
    <row r="13" spans="1:22" ht="21.95" customHeight="1" x14ac:dyDescent="0.25">
      <c r="E13" s="1"/>
      <c r="F13" s="1"/>
      <c r="G13" s="1"/>
      <c r="H13" s="1"/>
      <c r="I13" s="1"/>
      <c r="J13" s="1"/>
      <c r="L13" s="1"/>
      <c r="R13" s="1"/>
      <c r="T13" s="1"/>
      <c r="U13" s="1"/>
    </row>
    <row r="14" spans="1:22" ht="21.95" customHeight="1" x14ac:dyDescent="0.25">
      <c r="E14" s="1"/>
      <c r="F14" s="1"/>
      <c r="G14" s="1"/>
      <c r="H14" s="1"/>
      <c r="I14" s="1"/>
      <c r="J14" s="1"/>
      <c r="L14" s="1"/>
      <c r="R14" s="1"/>
      <c r="T14" s="1"/>
      <c r="U14" s="1"/>
    </row>
    <row r="15" spans="1:22" ht="21.95" customHeight="1" x14ac:dyDescent="0.25">
      <c r="E15" s="1"/>
      <c r="F15" s="1"/>
      <c r="G15" s="1"/>
      <c r="H15" s="1"/>
      <c r="I15" s="1"/>
      <c r="J15" s="1"/>
      <c r="L15" s="1"/>
      <c r="R15" s="1"/>
      <c r="T15" s="1"/>
      <c r="U15" s="1"/>
    </row>
    <row r="16" spans="1:22" ht="21.95" customHeight="1" x14ac:dyDescent="0.25">
      <c r="E16" s="1"/>
      <c r="F16" s="1"/>
      <c r="G16" s="1"/>
      <c r="H16" s="1"/>
      <c r="I16" s="1"/>
      <c r="J16" s="1"/>
      <c r="L16" s="1"/>
      <c r="R16" s="1"/>
      <c r="T16" s="1"/>
      <c r="U16" s="1"/>
    </row>
    <row r="17" spans="5:21" ht="28.5" customHeight="1" x14ac:dyDescent="0.25">
      <c r="E17" s="1"/>
      <c r="F17" s="1"/>
      <c r="G17" s="1"/>
      <c r="H17" s="1"/>
      <c r="I17" s="1"/>
      <c r="J17" s="1"/>
      <c r="L17" s="1"/>
      <c r="R17" s="1"/>
      <c r="T17" s="1"/>
      <c r="U17" s="1"/>
    </row>
    <row r="18" spans="5:21" ht="28.5" customHeight="1" x14ac:dyDescent="0.25">
      <c r="E18" s="1"/>
      <c r="F18" s="1"/>
      <c r="G18" s="1"/>
      <c r="H18" s="1"/>
      <c r="I18" s="1"/>
      <c r="J18" s="1"/>
      <c r="L18" s="1"/>
      <c r="R18" s="1"/>
      <c r="T18" s="1"/>
      <c r="U18" s="1"/>
    </row>
    <row r="19" spans="5:21" ht="28.5" customHeight="1" x14ac:dyDescent="0.25">
      <c r="E19" s="1"/>
      <c r="F19" s="1"/>
      <c r="G19" s="1"/>
      <c r="H19" s="1"/>
      <c r="I19" s="1"/>
      <c r="J19" s="1"/>
      <c r="L19" s="1"/>
      <c r="R19" s="1"/>
      <c r="T19" s="1"/>
      <c r="U19" s="1"/>
    </row>
  </sheetData>
  <mergeCells count="1">
    <mergeCell ref="A1:V1"/>
  </mergeCells>
  <dataValidations xWindow="204" yWindow="365" count="6">
    <dataValidation type="list" allowBlank="1" showInputMessage="1" showErrorMessage="1" sqref="K3:K12">
      <formula1>"ΝΑΙ,ΟΧΙ"</formula1>
    </dataValidation>
    <dataValidation type="list" allowBlank="1" showInputMessage="1" showErrorMessage="1" sqref="I4:I12">
      <formula1>"ΧΩΡΙΣ ΠΙΣΤΟΠΟΙΗΣΗ,ΚΑΛΗ ΓΝΩΣΗ,ΠΟΛΥ ΚΑΛΗ ΓΝΩΣΗ,ΑΡΙΣΤΗ ΓΝΩΣΗ"</formula1>
    </dataValidation>
    <dataValidation type="list" allowBlank="1" showInputMessage="1" showErrorMessage="1" sqref="Q4:Q12">
      <formula1>"0-6,6-12,12-18,18-24,&gt;24"</formula1>
    </dataValidation>
    <dataValidation type="list" allowBlank="1" showInputMessage="1" showErrorMessage="1" sqref="S4:S12">
      <formula1>"ΌΧΙ,ΓΟΝΕΙΣ ΤΡΙΤΕΚΝΩΝ ΟΙΚΟΓΕΝΕΙΩΝ,ΜΕΛΗ ΜΟΝΟΓΟΝΕΪΚΩΝ ΟΙΚΟΓΕΝΕΙΩΝ,ΜΕΛΗ ΠΟΛΥΤΕΚΝΩΝ ΟΙΚΟΓΕΝΕΙΩΝ,ΑμΕΑ,"</formula1>
    </dataValidation>
    <dataValidation type="list" allowBlank="1" showInputMessage="1" showErrorMessage="1" sqref="D3 I3">
      <formula1>$D$3:$D$10</formula1>
    </dataValidation>
    <dataValidation type="list" allowBlank="1" showInputMessage="1" showErrorMessage="1" sqref="C4:C12">
      <formula1>"ΝΑΙ,ΟXI,"</formula1>
    </dataValidation>
  </dataValidations>
  <pageMargins left="0.7" right="0.7" top="0.75" bottom="0.75" header="0.3" footer="0.3"/>
  <pageSetup paperSize="8" scale="4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Φύλλο1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Μαίρη Κωνσταντίνου</dc:creator>
  <cp:lastModifiedBy>Αγγελική Τσουκαλά</cp:lastModifiedBy>
  <cp:lastPrinted>2022-04-06T13:30:43Z</cp:lastPrinted>
  <dcterms:created xsi:type="dcterms:W3CDTF">2017-09-29T06:48:08Z</dcterms:created>
  <dcterms:modified xsi:type="dcterms:W3CDTF">2022-04-06T13:51:05Z</dcterms:modified>
</cp:coreProperties>
</file>