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F3" i="1"/>
  <c r="AM3" i="1"/>
  <c r="AS3" i="1"/>
  <c r="Q3" i="1" l="1"/>
  <c r="R3" i="1" s="1"/>
  <c r="AT3" i="1"/>
  <c r="AU3" i="1" l="1"/>
  <c r="BC3" i="1"/>
  <c r="AW3" i="1"/>
  <c r="BE3" i="1"/>
  <c r="BG3" i="1" l="1"/>
</calcChain>
</file>

<file path=xl/sharedStrings.xml><?xml version="1.0" encoding="utf-8"?>
<sst xmlns="http://schemas.openxmlformats.org/spreadsheetml/2006/main" count="76" uniqueCount="62">
  <si>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</si>
  <si>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</si>
  <si>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</si>
  <si>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</si>
  <si>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</si>
  <si>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</si>
  <si>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</si>
  <si>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</si>
  <si>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</si>
  <si>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</si>
  <si>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</si>
  <si>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</si>
  <si>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</si>
  <si>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</si>
  <si>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</si>
  <si>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</si>
  <si>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</si>
  <si>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</si>
  <si>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</si>
  <si>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</si>
  <si>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</si>
  <si>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</si>
  <si>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</si>
  <si>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</si>
  <si>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</si>
  <si>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</si>
  <si>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</si>
  <si>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</si>
  <si>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</si>
  <si>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</si>
  <si>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</si>
  <si>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</si>
  <si>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</si>
  <si>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</si>
  <si>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</si>
  <si>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</si>
  <si>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</si>
  <si>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</si>
  <si>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</si>
  <si>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</si>
  <si>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</si>
  <si>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</si>
  <si>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</si>
  <si>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</si>
  <si>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</si>
  <si>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</si>
  <si>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</si>
  <si>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</si>
  <si>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</si>
  <si>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</si>
  <si>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</si>
  <si>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</si>
  <si>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</si>
  <si>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</si>
  <si>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</si>
  <si>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</si>
  <si>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</si>
  <si>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</si>
  <si>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</si>
  <si>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ΘΕΣΣΑΛΙΑ</t>
  </si>
  <si>
    <t>40671/30-10-2019</t>
  </si>
  <si>
    <t>ΚΑΛΗ ΓΝΩΣΗ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</si>
</sst>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57</v>
      </c>
      <c r="C2" s="49" t="s">
        <v>58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53</v>
      </c>
      <c r="T2" s="12" t="s">
        <v>0</v>
      </c>
      <c r="U2" s="9" t="s">
        <v>53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55</v>
      </c>
      <c r="AL2" s="21" t="s">
        <v>34</v>
      </c>
      <c r="AM2" s="26" t="s">
        <v>40</v>
      </c>
      <c r="AN2" s="20" t="s">
        <v>54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60</v>
      </c>
      <c r="C3" s="36" t="s">
        <v>59</v>
      </c>
      <c r="D3" s="36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14</v>
      </c>
      <c r="M3" s="34">
        <f t="shared" ref="M3" si="4">IF(L3="ΟΧΙ",0,IF(L3="ΝΑΙ",7))</f>
        <v>7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7</v>
      </c>
      <c r="Q3" s="43">
        <f t="shared" ref="Q3" si="7">MAX(P3+F3,(K3+F3),)</f>
        <v>7</v>
      </c>
      <c r="R3" s="43">
        <f t="shared" ref="R3" si="8">IF(D3="ΝΑΙ",Q3,0)</f>
        <v>7</v>
      </c>
      <c r="S3" s="36" t="s">
        <v>61</v>
      </c>
      <c r="T3" s="34">
        <f t="shared" ref="T3" si="9">IF(S3="ΧΩΡΙΣ ΠΙΣΤΟΠΟΙΗΣΗ",0,IF(S3="ΚΑΛΗ ΓΝΩΣΗ",1,IF(S3="ΠΟΛΥ ΚΑΛΗ ΓΝΩΣΗ",1.5,IF(S3="ΑΡΙΣΤΗ ΓΝΩΣΗ",2))))</f>
        <v>1</v>
      </c>
      <c r="U3" s="31" t="s">
        <v>61</v>
      </c>
      <c r="V3" s="32">
        <f t="shared" ref="V3" si="10">IF(U3="ΧΩΡΙΣ ΠΙΣΤΟΠΟΙΗΣΗ",0,IF(U3="ΚΑΛΗ ΓΝΩΣΗ",0.5,IF(U3="ΠΟΛΥ ΚΑΛΗ ΓΝΩΣΗ",0.75,IF(U3="ΑΡΙΣΤΗ ΓΝΩΣΗ",1))))</f>
        <v>0.5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3.5</v>
      </c>
      <c r="Z3" s="38">
        <v>600</v>
      </c>
      <c r="AA3" s="34">
        <f t="shared" ref="AA3" si="13">IF(Z3&lt;=400,(TRUNC(Z3/50))/4,2)</f>
        <v>2</v>
      </c>
      <c r="AB3" s="36">
        <v>135</v>
      </c>
      <c r="AC3" s="34">
        <f t="shared" ref="AC3" si="14">IF(AB3&lt;=400,(TRUNC(AB3/50))/4,2)</f>
        <v>0.5</v>
      </c>
      <c r="AD3" s="36">
        <v>300</v>
      </c>
      <c r="AE3" s="37">
        <f t="shared" ref="AE3" si="15">IF(AD3&lt;=400,(TRUNC(AD3/50))/4,2)</f>
        <v>1.5</v>
      </c>
      <c r="AF3" s="42">
        <f t="shared" ref="AF3" si="16">SUM(AE3+AC3+AA3)</f>
        <v>4</v>
      </c>
      <c r="AG3" s="38"/>
      <c r="AH3" s="44">
        <f t="shared" ref="AH3" si="17">IF(AG3&lt;=7,AG3,7)</f>
        <v>0</v>
      </c>
      <c r="AI3" s="36">
        <v>2</v>
      </c>
      <c r="AJ3" s="34">
        <f t="shared" ref="AJ3" si="18">IF(AI3&lt;=800,(TRUNC(AI3/50))/4,4)</f>
        <v>0</v>
      </c>
      <c r="AK3" s="36">
        <v>13</v>
      </c>
      <c r="AL3" s="34">
        <f t="shared" ref="AL3" si="19">IF(AK3&gt;4,4,AK3)</f>
        <v>4</v>
      </c>
      <c r="AM3" s="45">
        <f t="shared" ref="AM3" si="20">(AH3+AJ3+AL3)</f>
        <v>4</v>
      </c>
      <c r="AN3" s="38">
        <v>3</v>
      </c>
      <c r="AO3" s="34">
        <f t="shared" ref="AO3" si="21">IF(AN3&gt;6,6,AN3)</f>
        <v>3</v>
      </c>
      <c r="AP3" s="36">
        <v>0</v>
      </c>
      <c r="AQ3" s="34">
        <f t="shared" ref="AQ3" si="22">IF(AP3&gt;4,4,AP3)</f>
        <v>0</v>
      </c>
      <c r="AR3" s="36">
        <v>0</v>
      </c>
      <c r="AS3" s="34">
        <f t="shared" ref="AS3" si="23">IF(AR3&gt;4,4,AR3)</f>
        <v>0</v>
      </c>
      <c r="AT3" s="45">
        <f t="shared" ref="AT3" si="24">AS3+AQ3+AO3</f>
        <v>3</v>
      </c>
      <c r="AU3" s="46">
        <f t="shared" ref="AU3" si="25">IF(D3="ΝΑΙ",AT3+AM3+AF3+Y3+R3,0)</f>
        <v>21.5</v>
      </c>
      <c r="AV3" s="33" t="s">
        <v>56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7.1</v>
      </c>
      <c r="BG3" s="48">
        <f t="shared" ref="BG3" si="31">AU3+AW3+AY3+BA3+BC3+BE3+BF3</f>
        <v>28.6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E3 AZ2:AZ3 I3 W2:W3 N3 AX2:AX3 BD2:BD3 BB2:BB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2019-12-24T08:05:36Z</dcterms:modified>
</cp:coreProperties>
</file>