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zakas.a\Desktop\"/>
    </mc:Choice>
  </mc:AlternateContent>
  <bookViews>
    <workbookView xWindow="0" yWindow="0" windowWidth="19200" windowHeight="11595"/>
  </bookViews>
  <sheets>
    <sheet name="Φύλλο1" sheetId="1" r:id="rId1"/>
  </sheets>
  <definedNames>
    <definedName name="_xlnm._FilterDatabase" localSheetId="0" hidden="1">Φύλλο1!$A$3:$V$14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1" l="1"/>
  <c r="R9" i="1"/>
  <c r="O9" i="1"/>
  <c r="L9" i="1"/>
  <c r="J9" i="1"/>
  <c r="H9" i="1"/>
  <c r="F9" i="1"/>
  <c r="D9" i="1"/>
  <c r="P9" i="1" s="1"/>
  <c r="U9" i="1" s="1"/>
  <c r="T11" i="1"/>
  <c r="R11" i="1"/>
  <c r="O11" i="1"/>
  <c r="L11" i="1"/>
  <c r="J11" i="1"/>
  <c r="H11" i="1"/>
  <c r="F11" i="1"/>
  <c r="D11" i="1"/>
  <c r="T7" i="1"/>
  <c r="R7" i="1"/>
  <c r="O7" i="1"/>
  <c r="L7" i="1"/>
  <c r="J7" i="1"/>
  <c r="H7" i="1"/>
  <c r="F7" i="1"/>
  <c r="D7" i="1"/>
  <c r="P7" i="1" s="1"/>
  <c r="U7" i="1" s="1"/>
  <c r="T8" i="1"/>
  <c r="R8" i="1"/>
  <c r="O8" i="1"/>
  <c r="L8" i="1"/>
  <c r="J8" i="1"/>
  <c r="H8" i="1"/>
  <c r="F8" i="1"/>
  <c r="D8" i="1"/>
  <c r="P8" i="1" s="1"/>
  <c r="U8" i="1" s="1"/>
  <c r="D6" i="1"/>
  <c r="F6" i="1"/>
  <c r="H6" i="1"/>
  <c r="J6" i="1"/>
  <c r="L6" i="1"/>
  <c r="O6" i="1"/>
  <c r="R6" i="1"/>
  <c r="T6" i="1"/>
  <c r="P11" i="1" l="1"/>
  <c r="U11" i="1" s="1"/>
  <c r="P6" i="1"/>
  <c r="U6" i="1" s="1"/>
  <c r="O5" i="1"/>
  <c r="D5" i="1"/>
  <c r="T4" i="1" l="1"/>
  <c r="T17" i="1"/>
  <c r="T10" i="1"/>
  <c r="T12" i="1"/>
  <c r="T18" i="1"/>
  <c r="T19" i="1"/>
  <c r="T5" i="1"/>
  <c r="R17" i="1"/>
  <c r="R10" i="1"/>
  <c r="R12" i="1"/>
  <c r="R18" i="1"/>
  <c r="R19" i="1"/>
  <c r="R5" i="1"/>
  <c r="R4" i="1"/>
  <c r="O17" i="1"/>
  <c r="O10" i="1"/>
  <c r="O12" i="1"/>
  <c r="O18" i="1"/>
  <c r="O19" i="1"/>
  <c r="O4" i="1"/>
  <c r="H17" i="1"/>
  <c r="H10" i="1"/>
  <c r="H12" i="1"/>
  <c r="H18" i="1"/>
  <c r="H19" i="1"/>
  <c r="H5" i="1"/>
  <c r="H4" i="1"/>
  <c r="F17" i="1"/>
  <c r="F10" i="1"/>
  <c r="F12" i="1"/>
  <c r="F18" i="1"/>
  <c r="F19" i="1"/>
  <c r="F5" i="1"/>
  <c r="F4" i="1"/>
  <c r="J17" i="1"/>
  <c r="J10" i="1"/>
  <c r="J12" i="1"/>
  <c r="J18" i="1"/>
  <c r="J19" i="1"/>
  <c r="J5" i="1"/>
  <c r="J4" i="1"/>
  <c r="D17" i="1"/>
  <c r="D10" i="1"/>
  <c r="D12" i="1"/>
  <c r="D18" i="1"/>
  <c r="D19" i="1"/>
  <c r="D4" i="1"/>
  <c r="L12" i="1" l="1"/>
  <c r="P12" i="1" s="1"/>
  <c r="U12" i="1" s="1"/>
  <c r="L18" i="1"/>
  <c r="P18" i="1" s="1"/>
  <c r="U18" i="1" s="1"/>
  <c r="L19" i="1"/>
  <c r="P19" i="1" s="1"/>
  <c r="U19" i="1" s="1"/>
  <c r="L5" i="1"/>
  <c r="P5" i="1" s="1"/>
  <c r="U5" i="1" s="1"/>
  <c r="L4" i="1" l="1"/>
  <c r="P4" i="1" l="1"/>
  <c r="U4" i="1" s="1"/>
  <c r="L17" i="1"/>
  <c r="P17" i="1" s="1"/>
  <c r="U17" i="1" s="1"/>
  <c r="L10" i="1"/>
  <c r="P10" i="1" s="1"/>
  <c r="U10" i="1" s="1"/>
</calcChain>
</file>

<file path=xl/sharedStrings.xml><?xml version="1.0" encoding="utf-8"?>
<sst xmlns="http://schemas.openxmlformats.org/spreadsheetml/2006/main" count="56" uniqueCount="33">
  <si>
    <t>ΓΝΩΣΗ Η/Υ</t>
  </si>
  <si>
    <t>α/α</t>
  </si>
  <si>
    <t>ΞΕΝΗ ΓΛΩΣΣΑ</t>
  </si>
  <si>
    <t xml:space="preserve">ΣΥΝΟΛΟ </t>
  </si>
  <si>
    <t>ΑΡΙΘΜΟΣ ΠΡΩΤΟΚΟΛΛΟΥ ΑΙΤΗΣΗΣ</t>
  </si>
  <si>
    <t>ΣΥΝΟΛΟ ΜΕ ΠΡΟΤΑΣΗ ΚΑΙ ΣΥΝΕΝΤΕΥΞΗ</t>
  </si>
  <si>
    <t>ΒΑΘΜΟΣ ΠΡΟΤΑΣΗΣ (0-10)</t>
  </si>
  <si>
    <t>ΠΑΡΑΤΗΡΗΣΕΙΣ</t>
  </si>
  <si>
    <t>1. ΕΚΠΑΙΔΕΥΣΗ</t>
  </si>
  <si>
    <t>ΜΕΤΑΠΤΥΧΙΑΚΟ ΜΕ ΣΥΝΑΦΕΙΑ</t>
  </si>
  <si>
    <t>2.1-ΕΠΑΓΓΕΛΜΑΤΙΚΗ ΕΜΠΕΙΡΙΑ 
(μήνες 0-30)</t>
  </si>
  <si>
    <t>2.2-ΕΠΑΓΓΕΛΜΑΤΙΚΗ ΕΜΠΕΙΡΙΑ  
(μήνες 0-30)</t>
  </si>
  <si>
    <t>3. ΞΕΝΗ ΓΛΩΣΣΑ ΜΟΡΙΑ</t>
  </si>
  <si>
    <t>4. ΓΝΩΣΗ Η/Υ ΜΟΡΙΑ</t>
  </si>
  <si>
    <t>2.1-ΕΠΑΓΓΕΛΜΑΤΙΚΗ ΕΜΠΕΙΡΙΑ ΜΟΡΙΑ (0- 9)</t>
  </si>
  <si>
    <t>2.2-ΕΠΑΓΓΕΛΜΑΤΙΚΗ ΕΜΠΕΙΡΙΑ ΜΟΡΙΑ (0- 9)</t>
  </si>
  <si>
    <t>5. ΠΡΟΤΑΣΗ / ΣΥΝΕΝΤΕΥΞΗ ΜΟΡΙΑ</t>
  </si>
  <si>
    <t>ΒΑΘΜΟΣ ΣΥΝΕΝΤΕΥΞΗΣ (0-10)</t>
  </si>
  <si>
    <t>ΑΝΕΡΓΙΑ (μήνες)</t>
  </si>
  <si>
    <t>ΑΝΕΡΓΙΑ ΜΟΡΙΑ</t>
  </si>
  <si>
    <t>ΕΙΔΙΚΕΣ ΚΑΤΗΓΟΡΙΕΣ</t>
  </si>
  <si>
    <t>ΕΙΔΙΚΕΣ ΚΑΤΗΓΟΡΙΕΣ ΜΟΡΙΑ</t>
  </si>
  <si>
    <t>ΝΑΙ</t>
  </si>
  <si>
    <t>ΑΡΙΣΤΗ ΓΝΩΣΗ</t>
  </si>
  <si>
    <t>Μη συναφές πτυχίο</t>
  </si>
  <si>
    <t>ΚΑΛΗ ΓΝΩΣΗ</t>
  </si>
  <si>
    <t>0-6</t>
  </si>
  <si>
    <t>ΠΟΛΥ ΚΑΛΗ ΓΝΩΣΗ</t>
  </si>
  <si>
    <t>ΓΟΝΕΙΣ ΤΡΙΤΕΚΝΩΝ ΟΙΚΟΓΕΝΕΙΩΝ</t>
  </si>
  <si>
    <t xml:space="preserve">Από τα κατατεθέντα  δικαιολογητικά δεν προκύπτει η εμπειρία 2.2 </t>
  </si>
  <si>
    <t>ΠΡΟΣΩΡΙΝΟΣ ΠΙΝΑΚΑΣ ΚΑΤΑΤΑΞΗΣ ΤΗΣ ΥΠ ΑΡΙΘΜ. 660/6/39911/15-09-2020 ΠΡΟΣΚΛΗΣΗΣ ΕΚΔΗΛΩΣΗΣ ΕΝΔΙΑΦΕΡΟΝΤΟΣ ΓΙΑ ΤΗ ΘΕΣΗ ΕΝΟΣ (1) ΟΙΚΟΝΟΜΙΚΟΥ ΔΙΑΧΕΙΡΙΣΤΗ - ΜΕΛΟΥΣ ΟΜΑΔΑΣ ΕΡΓΟΥ ΣΔΕ, ΤΗΣ ΠΡΑΞΗΣ "ΣΧΟΛΕΙΑ ΔΕΥΤΕΡΗΣ ΕΥΚΑΙΡΙΑΣ", ΟΠΣ:5002546</t>
  </si>
  <si>
    <t>Δεν έχει πιστοποιητικό οικογενειακής κατάστασης για να πληρεί τα κριτήρια .</t>
  </si>
  <si>
    <t>ΑΠΟΡΡΙΦΘΕΝΤΕΣ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</si>
</sst>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1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name val="Calibri"/>
      <family val="2"/>
      <charset val="161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6" fillId="5" borderId="20" xfId="0" applyFont="1" applyFill="1" applyBorder="1" applyAlignment="1" applyProtection="1">
      <alignment wrapText="1"/>
      <protection locked="0"/>
    </xf>
    <xf numFmtId="0" fontId="6" fillId="5" borderId="16" xfId="0" applyFont="1" applyFill="1" applyBorder="1" applyProtection="1"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164" fontId="7" fillId="5" borderId="21" xfId="0" applyNumberFormat="1" applyFont="1" applyFill="1" applyBorder="1" applyAlignment="1" applyProtection="1">
      <alignment horizontal="center" vertical="center" wrapText="1"/>
    </xf>
    <xf numFmtId="164" fontId="3" fillId="4" borderId="2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/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Protection="1"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tabSelected="1" zoomScale="70" zoomScaleNormal="70" workbookViewId="0">
      <selection activeCell="A10" sqref="A10"/>
    </sheetView>
  </sheetViews>
  <sheetFormatPr defaultColWidth="9.140625" defaultRowHeight="21.95" customHeight="1" x14ac:dyDescent="0.25"/>
  <cols>
    <col min="1" max="1" width="9.140625" style="1"/>
    <col min="2" max="2" width="15.7109375" style="1" customWidth="1"/>
    <col min="3" max="3" width="15.42578125" style="1" customWidth="1"/>
    <col min="4" max="4" width="18.42578125" style="1" customWidth="1"/>
    <col min="5" max="5" width="20.7109375" style="2" bestFit="1" customWidth="1"/>
    <col min="6" max="6" width="16.42578125" style="2" customWidth="1"/>
    <col min="7" max="7" width="20.7109375" style="2" bestFit="1" customWidth="1"/>
    <col min="8" max="8" width="16.42578125" style="2" customWidth="1"/>
    <col min="9" max="10" width="13.7109375" style="2" bestFit="1" customWidth="1"/>
    <col min="11" max="11" width="11.7109375" style="1" customWidth="1"/>
    <col min="12" max="12" width="11.28515625" style="2" customWidth="1"/>
    <col min="13" max="13" width="17.140625" style="1" bestFit="1" customWidth="1"/>
    <col min="14" max="14" width="20.85546875" style="1" customWidth="1"/>
    <col min="15" max="16" width="16.42578125" style="1" customWidth="1"/>
    <col min="17" max="17" width="14.5703125" style="1" customWidth="1"/>
    <col min="18" max="18" width="13.7109375" style="2" bestFit="1" customWidth="1"/>
    <col min="19" max="19" width="21.140625" style="1" customWidth="1"/>
    <col min="20" max="20" width="13.7109375" style="2" bestFit="1" customWidth="1"/>
    <col min="21" max="21" width="14.85546875" style="2" customWidth="1"/>
    <col min="22" max="22" width="68.7109375" style="1" customWidth="1"/>
    <col min="23" max="16384" width="9.140625" style="1"/>
  </cols>
  <sheetData>
    <row r="1" spans="1:22" ht="21.95" customHeight="1" x14ac:dyDescent="0.3">
      <c r="A1" s="42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ht="21.95" customHeight="1" thickBot="1" x14ac:dyDescent="0.3"/>
    <row r="3" spans="1:22" ht="88.5" customHeight="1" thickBot="1" x14ac:dyDescent="0.3">
      <c r="A3" s="3" t="s">
        <v>1</v>
      </c>
      <c r="B3" s="6" t="s">
        <v>4</v>
      </c>
      <c r="C3" s="20" t="s">
        <v>9</v>
      </c>
      <c r="D3" s="24" t="s">
        <v>8</v>
      </c>
      <c r="E3" s="23" t="s">
        <v>10</v>
      </c>
      <c r="F3" s="10" t="s">
        <v>14</v>
      </c>
      <c r="G3" s="15" t="s">
        <v>11</v>
      </c>
      <c r="H3" s="10" t="s">
        <v>15</v>
      </c>
      <c r="I3" s="4" t="s">
        <v>2</v>
      </c>
      <c r="J3" s="5" t="s">
        <v>12</v>
      </c>
      <c r="K3" s="4" t="s">
        <v>0</v>
      </c>
      <c r="L3" s="9" t="s">
        <v>13</v>
      </c>
      <c r="M3" s="17" t="s">
        <v>6</v>
      </c>
      <c r="N3" s="17" t="s">
        <v>17</v>
      </c>
      <c r="O3" s="34" t="s">
        <v>16</v>
      </c>
      <c r="P3" s="7" t="s">
        <v>5</v>
      </c>
      <c r="Q3" s="16" t="s">
        <v>18</v>
      </c>
      <c r="R3" s="5" t="s">
        <v>19</v>
      </c>
      <c r="S3" s="16" t="s">
        <v>20</v>
      </c>
      <c r="T3" s="5" t="s">
        <v>21</v>
      </c>
      <c r="U3" s="8" t="s">
        <v>3</v>
      </c>
      <c r="V3" s="11" t="s">
        <v>7</v>
      </c>
    </row>
    <row r="4" spans="1:22" s="12" customFormat="1" ht="28.5" customHeight="1" thickBot="1" x14ac:dyDescent="0.3">
      <c r="A4" s="13">
        <v>1</v>
      </c>
      <c r="B4" s="13">
        <v>41054</v>
      </c>
      <c r="C4" s="21"/>
      <c r="D4" s="25">
        <f>IF(C4="ΝΑΙ",7,0)</f>
        <v>0</v>
      </c>
      <c r="E4" s="27">
        <v>15</v>
      </c>
      <c r="F4" s="28">
        <f>E4*0.3</f>
        <v>4.5</v>
      </c>
      <c r="G4" s="31">
        <v>24</v>
      </c>
      <c r="H4" s="28">
        <f>G4*0.3</f>
        <v>7.1999999999999993</v>
      </c>
      <c r="I4" s="32" t="s">
        <v>23</v>
      </c>
      <c r="J4" s="28">
        <f>IF(I4="ΧΩΡΙΣ ΠΙΣΤΟΠΟΙΗΣΗ",0,IF(I4="ΚΑΛΗ ΓΝΩΣΗ",3,IF(I4="ΠΟΛΥ ΚΑΛΗ ΓΝΩΣΗ",4,IF(I4="ΑΡΙΣΤΗ ΓΝΩΣΗ",7))))</f>
        <v>7</v>
      </c>
      <c r="K4" s="32" t="s">
        <v>22</v>
      </c>
      <c r="L4" s="28">
        <f>IF(K4="ΝΑΙ",5,0)</f>
        <v>5</v>
      </c>
      <c r="M4" s="18">
        <v>9</v>
      </c>
      <c r="N4" s="19">
        <v>9</v>
      </c>
      <c r="O4" s="28">
        <f>M4+N4</f>
        <v>18</v>
      </c>
      <c r="P4" s="40">
        <f>D4+F4+H4+J4+L4+O4</f>
        <v>41.7</v>
      </c>
      <c r="Q4" s="37"/>
      <c r="R4" s="28" t="b">
        <f>IF(Q4="0-6",0.02,IF(Q4="6-12",0.04,IF(Q4="12-18",0.06,IF(Q4="18-24",0.08,IF(Q4="&gt;24",0.1)))))</f>
        <v>0</v>
      </c>
      <c r="S4" s="37"/>
      <c r="T4" s="28">
        <f>IF(S4="ΓΟΝΕΙΣ ΤΡΙΤΕΚΝΩΝ ΟΙΚΟΓΕΝΕΙΩΝ",0.1,IF(S4="ΜΕΛΗ ΜΟΝΟΓΟΝΕΪΚΩΝ ΟΙΚΟΓΕΝΕΙΩΝ",0.1,IF(S4="ΜΕΛΗ ΠΟΛΥΤΕΚΝΩΝ ΟΙΚΟΓΕΝΕΙΩΝ",0.1,IF(S4="ΟΧΙ",0,IF(S4="ΑμΕΑ",0.1,)))))</f>
        <v>0</v>
      </c>
      <c r="U4" s="39">
        <f>P4+(P4*R4)+(P4*T4)</f>
        <v>41.7</v>
      </c>
      <c r="V4" s="35"/>
    </row>
    <row r="5" spans="1:22" s="12" customFormat="1" ht="28.5" customHeight="1" thickBot="1" x14ac:dyDescent="0.3">
      <c r="A5" s="13">
        <v>2</v>
      </c>
      <c r="B5" s="14">
        <v>40946</v>
      </c>
      <c r="C5" s="22" t="s">
        <v>22</v>
      </c>
      <c r="D5" s="26">
        <f>IF(C5="ΝΑΙ",7,0)</f>
        <v>7</v>
      </c>
      <c r="E5" s="27"/>
      <c r="F5" s="30">
        <f>E5*0.3</f>
        <v>0</v>
      </c>
      <c r="G5" s="27">
        <v>30</v>
      </c>
      <c r="H5" s="30">
        <f>G5*0.3</f>
        <v>9</v>
      </c>
      <c r="I5" s="33" t="s">
        <v>23</v>
      </c>
      <c r="J5" s="30">
        <f>IF(I5="ΧΩΡΙΣ ΠΙΣΤΟΠΟΙΗΣΗ",0,IF(I5="ΚΑΛΗ ΓΝΩΣΗ",3,IF(I5="ΠΟΛΥ ΚΑΛΗ ΓΝΩΣΗ",4,IF(I5="ΑΡΙΣΤΗ ΓΝΩΣΗ",7))))</f>
        <v>7</v>
      </c>
      <c r="K5" s="33" t="s">
        <v>22</v>
      </c>
      <c r="L5" s="30">
        <f>IF(K5="ΝΑΙ",5,0)</f>
        <v>5</v>
      </c>
      <c r="M5" s="18">
        <v>5</v>
      </c>
      <c r="N5" s="19">
        <v>7</v>
      </c>
      <c r="O5" s="28">
        <f>M5+N5</f>
        <v>12</v>
      </c>
      <c r="P5" s="40">
        <f>D5+F5+H5+J5+L5+O5</f>
        <v>40</v>
      </c>
      <c r="Q5" s="38"/>
      <c r="R5" s="28" t="b">
        <f>IF(Q5="0-6",0.02,IF(Q5="6-12",0.04,IF(Q5="12-18",0.06,IF(Q5="18-24",0.08,IF(Q5="&gt;24",0.1)))))</f>
        <v>0</v>
      </c>
      <c r="S5" s="38"/>
      <c r="T5" s="28">
        <f>IF(S5="ΓΟΝΕΙΣ ΤΡΙΤΕΚΝΩΝ ΟΙΚΟΓΕΝΕΙΩΝ",0.1,IF(S5="ΜΕΛΗ ΜΟΝΟΓΟΝΕΪΚΩΝ ΟΙΚΟΓΕΝΕΙΩΝ",0.1,IF(S5="ΜΕΛΗ ΠΟΛΥΤΕΚΝΩΝ ΟΙΚΟΓΕΝΕΙΩΝ",0.1,IF(S5="ΑμΕΑ",0.1,))))</f>
        <v>0</v>
      </c>
      <c r="U5" s="39">
        <f>P5+(P5*R5)+(P5*T5)</f>
        <v>40</v>
      </c>
      <c r="V5" s="36"/>
    </row>
    <row r="6" spans="1:22" ht="28.5" customHeight="1" thickBot="1" x14ac:dyDescent="0.3">
      <c r="A6" s="13">
        <v>3</v>
      </c>
      <c r="B6" s="14">
        <v>41392</v>
      </c>
      <c r="C6" s="22" t="s">
        <v>22</v>
      </c>
      <c r="D6" s="25">
        <f>IF(C6="ΝΑΙ",7,0)</f>
        <v>7</v>
      </c>
      <c r="E6" s="27"/>
      <c r="F6" s="29">
        <f>E6*0.3</f>
        <v>0</v>
      </c>
      <c r="G6" s="27">
        <v>30</v>
      </c>
      <c r="H6" s="29">
        <f>G6*0.3</f>
        <v>9</v>
      </c>
      <c r="I6" s="33" t="s">
        <v>23</v>
      </c>
      <c r="J6" s="29">
        <f>IF(I6="ΧΩΡΙΣ ΠΙΣΤΟΠΟΙΗΣΗ",0,IF(I6="ΚΑΛΗ ΓΝΩΣΗ",3,IF(I6="ΠΟΛΥ ΚΑΛΗ ΓΝΩΣΗ",4,IF(I6="ΑΡΙΣΤΗ ΓΝΩΣΗ",7))))</f>
        <v>7</v>
      </c>
      <c r="K6" s="33" t="s">
        <v>22</v>
      </c>
      <c r="L6" s="29">
        <f>IF(K6="ΝΑΙ",5,0)</f>
        <v>5</v>
      </c>
      <c r="M6" s="18">
        <v>6</v>
      </c>
      <c r="N6" s="19">
        <v>5</v>
      </c>
      <c r="O6" s="28">
        <f>M6+N6</f>
        <v>11</v>
      </c>
      <c r="P6" s="40">
        <f>D6+F6+H6+J6+L6+O6</f>
        <v>39</v>
      </c>
      <c r="Q6" s="37"/>
      <c r="R6" s="28" t="b">
        <f>IF(Q6="0-6",0.02,IF(Q6="6-12",0.04,IF(Q6="12-18",0.06,IF(Q6="18-24",0.08,IF(Q6="&gt;24",0.1)))))</f>
        <v>0</v>
      </c>
      <c r="S6" s="37"/>
      <c r="T6" s="28">
        <f>IF(S6="ΓΟΝΕΙΣ ΤΡΙΤΕΚΝΩΝ ΟΙΚΟΓΕΝΕΙΩΝ",0.1,IF(S6="ΜΕΛΗ ΜΟΝΟΓΟΝΕΪΚΩΝ ΟΙΚΟΓΕΝΕΙΩΝ",0.1,IF(S6="ΜΕΛΗ ΠΟΛΥΤΕΚΝΩΝ ΟΙΚΟΓΕΝΕΙΩΝ",0.1,IF(S6="ΑμΕΑ",0.1,))))</f>
        <v>0</v>
      </c>
      <c r="U6" s="39">
        <f>P6+(P6*R6)+(P6*T6)</f>
        <v>39</v>
      </c>
      <c r="V6" s="36"/>
    </row>
    <row r="7" spans="1:22" ht="28.5" customHeight="1" thickBot="1" x14ac:dyDescent="0.3">
      <c r="A7" s="13">
        <v>4</v>
      </c>
      <c r="B7" s="14">
        <v>41359</v>
      </c>
      <c r="C7" s="22" t="s">
        <v>22</v>
      </c>
      <c r="D7" s="25">
        <f>IF(C7="ΝΑΙ",7,0)</f>
        <v>7</v>
      </c>
      <c r="E7" s="27">
        <v>14</v>
      </c>
      <c r="F7" s="29">
        <f>E7*0.3</f>
        <v>4.2</v>
      </c>
      <c r="G7" s="27"/>
      <c r="H7" s="29">
        <f>G7*0.3</f>
        <v>0</v>
      </c>
      <c r="I7" s="33" t="s">
        <v>23</v>
      </c>
      <c r="J7" s="29">
        <f>IF(I7="ΧΩΡΙΣ ΠΙΣΤΟΠΟΙΗΣΗ",0,IF(I7="ΚΑΛΗ ΓΝΩΣΗ",3,IF(I7="ΠΟΛΥ ΚΑΛΗ ΓΝΩΣΗ",4,IF(I7="ΑΡΙΣΤΗ ΓΝΩΣΗ",7))))</f>
        <v>7</v>
      </c>
      <c r="K7" s="33" t="s">
        <v>22</v>
      </c>
      <c r="L7" s="29">
        <f>IF(K7="ΝΑΙ",5,0)</f>
        <v>5</v>
      </c>
      <c r="M7" s="18">
        <v>6</v>
      </c>
      <c r="N7" s="19">
        <v>7</v>
      </c>
      <c r="O7" s="28">
        <f>M7+N7</f>
        <v>13</v>
      </c>
      <c r="P7" s="40">
        <f>D7+F7+H7+J7+L7+O7</f>
        <v>36.200000000000003</v>
      </c>
      <c r="Q7" s="37"/>
      <c r="R7" s="28" t="b">
        <f>IF(Q7="0-6",0.02,IF(Q7="6-12",0.04,IF(Q7="12-18",0.06,IF(Q7="18-24",0.08,IF(Q7="&gt;24",0.1)))))</f>
        <v>0</v>
      </c>
      <c r="S7" s="37"/>
      <c r="T7" s="28">
        <f>IF(S7="ΓΟΝΕΙΣ ΤΡΙΤΕΚΝΩΝ ΟΙΚΟΓΕΝΕΙΩΝ",0.1,IF(S7="ΜΕΛΗ ΜΟΝΟΓΟΝΕΪΚΩΝ ΟΙΚΟΓΕΝΕΙΩΝ",0.1,IF(S7="ΜΕΛΗ ΠΟΛΥΤΕΚΝΩΝ ΟΙΚΟΓΕΝΕΙΩΝ",0.1,IF(S7="ΑμΕΑ",0.1,))))</f>
        <v>0</v>
      </c>
      <c r="U7" s="39">
        <f>P7+(P7*R7)+(P7*T7)</f>
        <v>36.200000000000003</v>
      </c>
      <c r="V7" s="36"/>
    </row>
    <row r="8" spans="1:22" ht="28.5" customHeight="1" thickBot="1" x14ac:dyDescent="0.3">
      <c r="A8" s="13">
        <v>5</v>
      </c>
      <c r="B8" s="14">
        <v>41359</v>
      </c>
      <c r="C8" s="22" t="s">
        <v>22</v>
      </c>
      <c r="D8" s="25">
        <f>IF(C8="ΝΑΙ",7,0)</f>
        <v>7</v>
      </c>
      <c r="E8" s="27">
        <v>14</v>
      </c>
      <c r="F8" s="29">
        <f>E8*0.3</f>
        <v>4.2</v>
      </c>
      <c r="G8" s="27"/>
      <c r="H8" s="29">
        <f>G8*0.3</f>
        <v>0</v>
      </c>
      <c r="I8" s="33" t="s">
        <v>23</v>
      </c>
      <c r="J8" s="29">
        <f>IF(I8="ΧΩΡΙΣ ΠΙΣΤΟΠΟΙΗΣΗ",0,IF(I8="ΚΑΛΗ ΓΝΩΣΗ",3,IF(I8="ΠΟΛΥ ΚΑΛΗ ΓΝΩΣΗ",4,IF(I8="ΑΡΙΣΤΗ ΓΝΩΣΗ",7))))</f>
        <v>7</v>
      </c>
      <c r="K8" s="33" t="s">
        <v>22</v>
      </c>
      <c r="L8" s="29">
        <f>IF(K8="ΝΑΙ",5,0)</f>
        <v>5</v>
      </c>
      <c r="M8" s="18">
        <v>6</v>
      </c>
      <c r="N8" s="19">
        <v>7</v>
      </c>
      <c r="O8" s="28">
        <f>M8+N8</f>
        <v>13</v>
      </c>
      <c r="P8" s="40">
        <f>D8+F8+H8+J8+L8+O8</f>
        <v>36.200000000000003</v>
      </c>
      <c r="Q8" s="37"/>
      <c r="R8" s="28" t="b">
        <f>IF(Q8="0-6",0.02,IF(Q8="6-12",0.04,IF(Q8="12-18",0.06,IF(Q8="18-24",0.08,IF(Q8="&gt;24",0.1)))))</f>
        <v>0</v>
      </c>
      <c r="S8" s="37"/>
      <c r="T8" s="28">
        <f>IF(S8="ΓΟΝΕΙΣ ΤΡΙΤΕΚΝΩΝ ΟΙΚΟΓΕΝΕΙΩΝ",0.1,IF(S8="ΜΕΛΗ ΜΟΝΟΓΟΝΕΪΚΩΝ ΟΙΚΟΓΕΝΕΙΩΝ",0.1,IF(S8="ΜΕΛΗ ΠΟΛΥΤΕΚΝΩΝ ΟΙΚΟΓΕΝΕΙΩΝ",0.1,IF(S8="ΑμΕΑ",0.1,))))</f>
        <v>0</v>
      </c>
      <c r="U8" s="39">
        <f>P8+(P8*R8)+(P8*T8)</f>
        <v>36.200000000000003</v>
      </c>
      <c r="V8" s="36"/>
    </row>
    <row r="9" spans="1:22" ht="28.5" customHeight="1" thickBot="1" x14ac:dyDescent="0.3">
      <c r="A9" s="13">
        <v>6</v>
      </c>
      <c r="B9" s="14">
        <v>41394</v>
      </c>
      <c r="C9" s="22"/>
      <c r="D9" s="25">
        <f t="shared" ref="D9" si="0">IF(C9="ΝΑΙ",7,0)</f>
        <v>0</v>
      </c>
      <c r="E9" s="27"/>
      <c r="F9" s="29">
        <f t="shared" ref="F9" si="1">E9*0.3</f>
        <v>0</v>
      </c>
      <c r="G9" s="27">
        <v>30</v>
      </c>
      <c r="H9" s="29">
        <f t="shared" ref="H9" si="2">G9*0.3</f>
        <v>9</v>
      </c>
      <c r="I9" s="33" t="s">
        <v>23</v>
      </c>
      <c r="J9" s="29">
        <f t="shared" ref="J9" si="3">IF(I9="ΧΩΡΙΣ ΠΙΣΤΟΠΟΙΗΣΗ",0,IF(I9="ΚΑΛΗ ΓΝΩΣΗ",3,IF(I9="ΠΟΛΥ ΚΑΛΗ ΓΝΩΣΗ",4,IF(I9="ΑΡΙΣΤΗ ΓΝΩΣΗ",7))))</f>
        <v>7</v>
      </c>
      <c r="K9" s="33" t="s">
        <v>22</v>
      </c>
      <c r="L9" s="29">
        <f t="shared" ref="L9" si="4">IF(K9="ΝΑΙ",5,0)</f>
        <v>5</v>
      </c>
      <c r="M9" s="18">
        <v>6</v>
      </c>
      <c r="N9" s="19">
        <v>7</v>
      </c>
      <c r="O9" s="28">
        <f>M9+N9</f>
        <v>13</v>
      </c>
      <c r="P9" s="40">
        <f t="shared" ref="P9" si="5">D9+F9+H9+J9+L9+O9</f>
        <v>34</v>
      </c>
      <c r="Q9" s="37"/>
      <c r="R9" s="28" t="b">
        <f t="shared" ref="R9" si="6">IF(Q9="0-6",0.02,IF(Q9="6-12",0.04,IF(Q9="12-18",0.06,IF(Q9="18-24",0.08,IF(Q9="&gt;24",0.1)))))</f>
        <v>0</v>
      </c>
      <c r="S9" s="37"/>
      <c r="T9" s="28">
        <f t="shared" ref="T9" si="7">IF(S9="ΓΟΝΕΙΣ ΤΡΙΤΕΚΝΩΝ ΟΙΚΟΓΕΝΕΙΩΝ",0.1,IF(S9="ΜΕΛΗ ΜΟΝΟΓΟΝΕΪΚΩΝ ΟΙΚΟΓΕΝΕΙΩΝ",0.1,IF(S9="ΜΕΛΗ ΠΟΛΥΤΕΚΝΩΝ ΟΙΚΟΓΕΝΕΙΩΝ",0.1,IF(S9="ΑμΕΑ",0.1,))))</f>
        <v>0</v>
      </c>
      <c r="U9" s="39">
        <f t="shared" ref="U9" si="8">P9+(P9*R9)+(P9*T9)</f>
        <v>34</v>
      </c>
      <c r="V9" s="36" t="s">
        <v>31</v>
      </c>
    </row>
    <row r="10" spans="1:22" ht="28.5" customHeight="1" thickBot="1" x14ac:dyDescent="0.3">
      <c r="A10" s="13">
        <v>7</v>
      </c>
      <c r="B10" s="14">
        <v>41130</v>
      </c>
      <c r="C10" s="22"/>
      <c r="D10" s="25">
        <f t="shared" ref="D10:D12" si="9">IF(C10="ΝΑΙ",7,0)</f>
        <v>0</v>
      </c>
      <c r="E10" s="27"/>
      <c r="F10" s="29">
        <f t="shared" ref="F10:F12" si="10">E10*0.3</f>
        <v>0</v>
      </c>
      <c r="G10" s="27">
        <v>30</v>
      </c>
      <c r="H10" s="29">
        <f t="shared" ref="H10:H12" si="11">G10*0.3</f>
        <v>9</v>
      </c>
      <c r="I10" s="33" t="s">
        <v>23</v>
      </c>
      <c r="J10" s="29">
        <f t="shared" ref="J10:J12" si="12">IF(I10="ΧΩΡΙΣ ΠΙΣΤΟΠΟΙΗΣΗ",0,IF(I10="ΚΑΛΗ ΓΝΩΣΗ",3,IF(I10="ΠΟΛΥ ΚΑΛΗ ΓΝΩΣΗ",4,IF(I10="ΑΡΙΣΤΗ ΓΝΩΣΗ",7))))</f>
        <v>7</v>
      </c>
      <c r="K10" s="33" t="s">
        <v>22</v>
      </c>
      <c r="L10" s="29">
        <f t="shared" ref="L10:L12" si="13">IF(K10="ΝΑΙ",5,0)</f>
        <v>5</v>
      </c>
      <c r="M10" s="18">
        <v>6</v>
      </c>
      <c r="N10" s="19">
        <v>6</v>
      </c>
      <c r="O10" s="28">
        <f t="shared" ref="O10:O12" si="14">M10+N10</f>
        <v>12</v>
      </c>
      <c r="P10" s="40">
        <f t="shared" ref="P10:P12" si="15">D10+F10+H10+J10+L10+O10</f>
        <v>33</v>
      </c>
      <c r="Q10" s="37"/>
      <c r="R10" s="28" t="b">
        <f t="shared" ref="R10:R12" si="16">IF(Q10="0-6",0.02,IF(Q10="6-12",0.04,IF(Q10="12-18",0.06,IF(Q10="18-24",0.08,IF(Q10="&gt;24",0.1)))))</f>
        <v>0</v>
      </c>
      <c r="S10" s="37"/>
      <c r="T10" s="28">
        <f t="shared" ref="T10:T12" si="17">IF(S10="ΓΟΝΕΙΣ ΤΡΙΤΕΚΝΩΝ ΟΙΚΟΓΕΝΕΙΩΝ",0.1,IF(S10="ΜΕΛΗ ΜΟΝΟΓΟΝΕΪΚΩΝ ΟΙΚΟΓΕΝΕΙΩΝ",0.1,IF(S10="ΜΕΛΗ ΠΟΛΥΤΕΚΝΩΝ ΟΙΚΟΓΕΝΕΙΩΝ",0.1,IF(S10="ΑμΕΑ",0.1,))))</f>
        <v>0</v>
      </c>
      <c r="U10" s="39">
        <f t="shared" ref="U10:U12" si="18">P10+(P10*R10)+(P10*T10)</f>
        <v>33</v>
      </c>
      <c r="V10" s="36"/>
    </row>
    <row r="11" spans="1:22" s="12" customFormat="1" ht="28.5" customHeight="1" thickBot="1" x14ac:dyDescent="0.3">
      <c r="A11" s="13">
        <v>8</v>
      </c>
      <c r="B11" s="14">
        <v>41185</v>
      </c>
      <c r="C11" s="22" t="s">
        <v>22</v>
      </c>
      <c r="D11" s="25">
        <f t="shared" ref="D11" si="19">IF(C11="ΝΑΙ",7,0)</f>
        <v>7</v>
      </c>
      <c r="E11" s="27"/>
      <c r="F11" s="29">
        <f t="shared" ref="F11" si="20">E11*0.3</f>
        <v>0</v>
      </c>
      <c r="G11" s="27"/>
      <c r="H11" s="29">
        <f t="shared" ref="H11" si="21">G11*0.3</f>
        <v>0</v>
      </c>
      <c r="I11" s="33" t="s">
        <v>27</v>
      </c>
      <c r="J11" s="29">
        <f t="shared" ref="J11" si="22">IF(I11="ΧΩΡΙΣ ΠΙΣΤΟΠΟΙΗΣΗ",0,IF(I11="ΚΑΛΗ ΓΝΩΣΗ",3,IF(I11="ΠΟΛΥ ΚΑΛΗ ΓΝΩΣΗ",4,IF(I11="ΑΡΙΣΤΗ ΓΝΩΣΗ",7))))</f>
        <v>4</v>
      </c>
      <c r="K11" s="33" t="s">
        <v>22</v>
      </c>
      <c r="L11" s="29">
        <f t="shared" ref="L11" si="23">IF(K11="ΝΑΙ",5,0)</f>
        <v>5</v>
      </c>
      <c r="M11" s="18">
        <v>6</v>
      </c>
      <c r="N11" s="19">
        <v>5</v>
      </c>
      <c r="O11" s="28">
        <f>M11+N11</f>
        <v>11</v>
      </c>
      <c r="P11" s="40">
        <f t="shared" ref="P11" si="24">D11+F11+H11+J11+L11+O11</f>
        <v>27</v>
      </c>
      <c r="Q11" s="37" t="s">
        <v>26</v>
      </c>
      <c r="R11" s="28">
        <f t="shared" ref="R11" si="25">IF(Q11="0-6",0.02,IF(Q11="6-12",0.04,IF(Q11="12-18",0.06,IF(Q11="18-24",0.08,IF(Q11="&gt;24",0.1)))))</f>
        <v>0.02</v>
      </c>
      <c r="S11" s="37" t="s">
        <v>28</v>
      </c>
      <c r="T11" s="28">
        <f t="shared" ref="T11" si="26">IF(S11="ΓΟΝΕΙΣ ΤΡΙΤΕΚΝΩΝ ΟΙΚΟΓΕΝΕΙΩΝ",0.1,IF(S11="ΜΕΛΗ ΜΟΝΟΓΟΝΕΪΚΩΝ ΟΙΚΟΓΕΝΕΙΩΝ",0.1,IF(S11="ΜΕΛΗ ΠΟΛΥΤΕΚΝΩΝ ΟΙΚΟΓΕΝΕΙΩΝ",0.1,IF(S11="ΑμΕΑ",0.1,))))</f>
        <v>0.1</v>
      </c>
      <c r="U11" s="39">
        <f t="shared" ref="U11" si="27">P11+(P11*R11)+(P11*T11)</f>
        <v>30.24</v>
      </c>
      <c r="V11" s="36" t="s">
        <v>29</v>
      </c>
    </row>
    <row r="12" spans="1:22" ht="28.5" customHeight="1" x14ac:dyDescent="0.25">
      <c r="A12" s="13">
        <v>9</v>
      </c>
      <c r="B12" s="14">
        <v>41360</v>
      </c>
      <c r="C12" s="22" t="s">
        <v>22</v>
      </c>
      <c r="D12" s="25">
        <f t="shared" si="9"/>
        <v>7</v>
      </c>
      <c r="E12" s="27"/>
      <c r="F12" s="29">
        <f t="shared" si="10"/>
        <v>0</v>
      </c>
      <c r="G12" s="27"/>
      <c r="H12" s="29">
        <f t="shared" si="11"/>
        <v>0</v>
      </c>
      <c r="I12" s="33" t="s">
        <v>25</v>
      </c>
      <c r="J12" s="29">
        <f t="shared" si="12"/>
        <v>3</v>
      </c>
      <c r="K12" s="33" t="s">
        <v>22</v>
      </c>
      <c r="L12" s="29">
        <f t="shared" si="13"/>
        <v>5</v>
      </c>
      <c r="M12" s="18">
        <v>5</v>
      </c>
      <c r="N12" s="19">
        <v>6</v>
      </c>
      <c r="O12" s="28">
        <f t="shared" si="14"/>
        <v>11</v>
      </c>
      <c r="P12" s="40">
        <f t="shared" si="15"/>
        <v>26</v>
      </c>
      <c r="Q12" s="37" t="s">
        <v>26</v>
      </c>
      <c r="R12" s="28">
        <f t="shared" si="16"/>
        <v>0.02</v>
      </c>
      <c r="S12" s="37"/>
      <c r="T12" s="28">
        <f t="shared" si="17"/>
        <v>0</v>
      </c>
      <c r="U12" s="39">
        <f t="shared" si="18"/>
        <v>26.52</v>
      </c>
      <c r="V12" s="36"/>
    </row>
    <row r="16" spans="1:22" ht="21.95" customHeight="1" thickBot="1" x14ac:dyDescent="0.3">
      <c r="A16" s="45" t="s">
        <v>32</v>
      </c>
    </row>
    <row r="17" spans="1:22" ht="28.5" customHeight="1" thickBot="1" x14ac:dyDescent="0.3">
      <c r="A17" s="41">
        <v>1</v>
      </c>
      <c r="B17" s="14">
        <v>41393</v>
      </c>
      <c r="C17" s="22"/>
      <c r="D17" s="24">
        <f>IF(C17="ΝΑΙ",7,0)</f>
        <v>0</v>
      </c>
      <c r="E17" s="27"/>
      <c r="F17" s="10">
        <f>E17*0.3</f>
        <v>0</v>
      </c>
      <c r="G17" s="27"/>
      <c r="H17" s="10">
        <f>G17*0.3</f>
        <v>0</v>
      </c>
      <c r="I17" s="33"/>
      <c r="J17" s="10" t="b">
        <f>IF(I17="ΧΩΡΙΣ ΠΙΣΤΟΠΟΙΗΣΗ",0,IF(I17="ΚΑΛΗ ΓΝΩΣΗ",3,IF(I17="ΠΟΛΥ ΚΑΛΗ ΓΝΩΣΗ",4,IF(I17="ΑΡΙΣΤΗ ΓΝΩΣΗ",7))))</f>
        <v>0</v>
      </c>
      <c r="K17" s="33"/>
      <c r="L17" s="10">
        <f>IF(K17="ΝΑΙ",5,0)</f>
        <v>0</v>
      </c>
      <c r="M17" s="15"/>
      <c r="N17" s="15"/>
      <c r="O17" s="28">
        <f>M17+N17</f>
        <v>0</v>
      </c>
      <c r="P17" s="40">
        <f>D17+F17+H17+J17+L17+O17</f>
        <v>0</v>
      </c>
      <c r="Q17" s="44"/>
      <c r="R17" s="28" t="b">
        <f>IF(Q17="0-6",0.02,IF(Q17="6-12",0.04,IF(Q17="12-18",0.06,IF(Q17="18-24",0.08,IF(Q17="&gt;24",0.1)))))</f>
        <v>0</v>
      </c>
      <c r="S17" s="44"/>
      <c r="T17" s="28">
        <f>IF(S17="ΓΟΝΕΙΣ ΤΡΙΤΕΚΝΩΝ ΟΙΚΟΓΕΝΕΙΩΝ",0.1,IF(S17="ΜΕΛΗ ΜΟΝΟΓΟΝΕΪΚΩΝ ΟΙΚΟΓΕΝΕΙΩΝ",0.1,IF(S17="ΜΕΛΗ ΠΟΛΥΤΕΚΝΩΝ ΟΙΚΟΓΕΝΕΙΩΝ",0.1,IF(S17="ΑμΕΑ",0.1,))))</f>
        <v>0</v>
      </c>
      <c r="U17" s="39">
        <f>P17+(P17*R17)+(P17*T17)</f>
        <v>0</v>
      </c>
      <c r="V17" s="36" t="s">
        <v>24</v>
      </c>
    </row>
    <row r="18" spans="1:22" ht="28.5" customHeight="1" thickBot="1" x14ac:dyDescent="0.3">
      <c r="A18" s="41">
        <v>2</v>
      </c>
      <c r="B18" s="14">
        <v>41220</v>
      </c>
      <c r="C18" s="22"/>
      <c r="D18" s="25">
        <f>IF(C18="ΝΑΙ",7,0)</f>
        <v>0</v>
      </c>
      <c r="E18" s="27"/>
      <c r="F18" s="29">
        <f>E18*0.3</f>
        <v>0</v>
      </c>
      <c r="G18" s="27"/>
      <c r="H18" s="29">
        <f>G18*0.3</f>
        <v>0</v>
      </c>
      <c r="I18" s="33"/>
      <c r="J18" s="29" t="b">
        <f>IF(I18="ΧΩΡΙΣ ΠΙΣΤΟΠΟΙΗΣΗ",0,IF(I18="ΚΑΛΗ ΓΝΩΣΗ",3,IF(I18="ΠΟΛΥ ΚΑΛΗ ΓΝΩΣΗ",4,IF(I18="ΑΡΙΣΤΗ ΓΝΩΣΗ",7))))</f>
        <v>0</v>
      </c>
      <c r="K18" s="33"/>
      <c r="L18" s="29">
        <f>IF(K18="ΝΑΙ",5,0)</f>
        <v>0</v>
      </c>
      <c r="M18" s="18"/>
      <c r="N18" s="19"/>
      <c r="O18" s="28">
        <f>M18+N18</f>
        <v>0</v>
      </c>
      <c r="P18" s="40">
        <f>D18+F18+H18+J18+L18+O18</f>
        <v>0</v>
      </c>
      <c r="Q18" s="37"/>
      <c r="R18" s="28" t="b">
        <f>IF(Q18="0-6",0.02,IF(Q18="6-12",0.04,IF(Q18="12-18",0.06,IF(Q18="18-24",0.08,IF(Q18="&gt;24",0.1)))))</f>
        <v>0</v>
      </c>
      <c r="S18" s="37"/>
      <c r="T18" s="28">
        <f>IF(S18="ΓΟΝΕΙΣ ΤΡΙΤΕΚΝΩΝ ΟΙΚΟΓΕΝΕΙΩΝ",0.1,IF(S18="ΜΕΛΗ ΜΟΝΟΓΟΝΕΪΚΩΝ ΟΙΚΟΓΕΝΕΙΩΝ",0.1,IF(S18="ΜΕΛΗ ΠΟΛΥΤΕΚΝΩΝ ΟΙΚΟΓΕΝΕΙΩΝ",0.1,IF(S18="ΑμΕΑ",0.1,))))</f>
        <v>0</v>
      </c>
      <c r="U18" s="39">
        <f>P18+(P18*R18)+(P18*T18)</f>
        <v>0</v>
      </c>
      <c r="V18" s="36" t="s">
        <v>24</v>
      </c>
    </row>
    <row r="19" spans="1:22" ht="28.5" customHeight="1" x14ac:dyDescent="0.25">
      <c r="A19" s="41">
        <v>3</v>
      </c>
      <c r="B19" s="14">
        <v>40624</v>
      </c>
      <c r="C19" s="22"/>
      <c r="D19" s="25">
        <f>IF(C19="ΝΑΙ",7,0)</f>
        <v>0</v>
      </c>
      <c r="E19" s="27"/>
      <c r="F19" s="29">
        <f>E19*0.3</f>
        <v>0</v>
      </c>
      <c r="G19" s="27"/>
      <c r="H19" s="29">
        <f>G19*0.3</f>
        <v>0</v>
      </c>
      <c r="I19" s="33"/>
      <c r="J19" s="29" t="b">
        <f>IF(I19="ΧΩΡΙΣ ΠΙΣΤΟΠΟΙΗΣΗ",0,IF(I19="ΚΑΛΗ ΓΝΩΣΗ",3,IF(I19="ΠΟΛΥ ΚΑΛΗ ΓΝΩΣΗ",4,IF(I19="ΑΡΙΣΤΗ ΓΝΩΣΗ",7))))</f>
        <v>0</v>
      </c>
      <c r="K19" s="33"/>
      <c r="L19" s="29">
        <f>IF(K19="ΝΑΙ",5,0)</f>
        <v>0</v>
      </c>
      <c r="M19" s="18"/>
      <c r="N19" s="19"/>
      <c r="O19" s="28">
        <f>M19+N19</f>
        <v>0</v>
      </c>
      <c r="P19" s="40">
        <f>D19+F19+H19+J19+L19+O19</f>
        <v>0</v>
      </c>
      <c r="Q19" s="37"/>
      <c r="R19" s="28" t="b">
        <f>IF(Q19="0-6",0.02,IF(Q19="6-12",0.04,IF(Q19="12-18",0.06,IF(Q19="18-24",0.08,IF(Q19="&gt;24",0.1)))))</f>
        <v>0</v>
      </c>
      <c r="S19" s="37"/>
      <c r="T19" s="28">
        <f>IF(S19="ΓΟΝΕΙΣ ΤΡΙΤΕΚΝΩΝ ΟΙΚΟΓΕΝΕΙΩΝ",0.1,IF(S19="ΜΕΛΗ ΜΟΝΟΓΟΝΕΪΚΩΝ ΟΙΚΟΓΕΝΕΙΩΝ",0.1,IF(S19="ΜΕΛΗ ΠΟΛΥΤΕΚΝΩΝ ΟΙΚΟΓΕΝΕΙΩΝ",0.1,IF(S19="ΑμΕΑ",0.1,))))</f>
        <v>0</v>
      </c>
      <c r="U19" s="39">
        <f>P19+(P19*R19)+(P19*T19)</f>
        <v>0</v>
      </c>
      <c r="V19" s="36" t="s">
        <v>24</v>
      </c>
    </row>
  </sheetData>
  <mergeCells count="1">
    <mergeCell ref="A1:V1"/>
  </mergeCells>
  <dataValidations xWindow="204" yWindow="365" count="6">
    <dataValidation type="list" allowBlank="1" showInputMessage="1" showErrorMessage="1" sqref="K17:K19 K3:K12">
      <formula1>"ΝΑΙ,ΟΧΙ"</formula1>
    </dataValidation>
    <dataValidation type="list" allowBlank="1" showInputMessage="1" showErrorMessage="1" sqref="I17:I19 I4:I12">
      <formula1>"ΧΩΡΙΣ ΠΙΣΤΟΠΟΙΗΣΗ,ΚΑΛΗ ΓΝΩΣΗ,ΠΟΛΥ ΚΑΛΗ ΓΝΩΣΗ,ΑΡΙΣΤΗ ΓΝΩΣΗ"</formula1>
    </dataValidation>
    <dataValidation type="list" allowBlank="1" showInputMessage="1" showErrorMessage="1" sqref="C17:C19 C4:C12">
      <formula1>"ΝΑΙ,ΌΧΙ,"</formula1>
    </dataValidation>
    <dataValidation type="list" allowBlank="1" showInputMessage="1" showErrorMessage="1" sqref="Q17:Q19 Q4:Q12">
      <formula1>"0-6,6-12,12-18,18-24,&gt;24"</formula1>
    </dataValidation>
    <dataValidation type="list" allowBlank="1" showInputMessage="1" showErrorMessage="1" sqref="S17:S19 S4:S12">
      <formula1>"ΌΧΙ,ΓΟΝΕΙΣ ΤΡΙΤΕΚΝΩΝ ΟΙΚΟΓΕΝΕΙΩΝ,ΜΕΛΗ ΜΟΝΟΓΟΝΕΪΚΩΝ ΟΙΚΟΓΕΝΕΙΩΝ,ΜΕΛΗ ΠΟΛΥΤΕΚΝΩΝ ΟΙΚΟΓΕΝΕΙΩΝ,ΑμΕΑ,"</formula1>
    </dataValidation>
    <dataValidation type="list" allowBlank="1" showInputMessage="1" showErrorMessage="1" sqref="D3 I3">
      <formula1>$D$3:$D$10</formula1>
    </dataValidation>
  </dataValidations>
  <pageMargins left="0.7" right="0.7" top="0.75" bottom="0.75" header="0.3" footer="0.3"/>
  <pageSetup paperSize="8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Μαίρη Κωνσταντίνου</dc:creator>
  <cp:lastModifiedBy>Αναστάσιος Βαζάκας</cp:lastModifiedBy>
  <cp:lastPrinted>2020-10-15T10:50:18Z</cp:lastPrinted>
  <dcterms:created xsi:type="dcterms:W3CDTF">2017-09-29T06:48:08Z</dcterms:created>
  <dcterms:modified xsi:type="dcterms:W3CDTF">2020-11-20T14:06:08Z</dcterms:modified>
</cp:coreProperties>
</file>