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V6" i="1"/>
  <c r="V7" i="1"/>
  <c r="AY3" i="1" l="1"/>
  <c r="BA3" i="1"/>
  <c r="AY6" i="1"/>
  <c r="BA6" i="1"/>
  <c r="AY7" i="1"/>
  <c r="BA7" i="1"/>
  <c r="AS7" i="1"/>
  <c r="AQ3" i="1" l="1"/>
  <c r="AQ6" i="1"/>
  <c r="AQ7" i="1"/>
  <c r="AO3" i="1"/>
  <c r="AO6" i="1"/>
  <c r="AO7" i="1"/>
  <c r="AA3" i="1"/>
  <c r="AA6" i="1"/>
  <c r="AA7" i="1"/>
  <c r="X3" i="1"/>
  <c r="X6" i="1"/>
  <c r="X7" i="1"/>
  <c r="O3" i="1"/>
  <c r="O6" i="1"/>
  <c r="O7" i="1"/>
  <c r="M3" i="1"/>
  <c r="M6" i="1"/>
  <c r="M7" i="1"/>
  <c r="J3" i="1"/>
  <c r="J6" i="1"/>
  <c r="J7" i="1"/>
  <c r="H3" i="1"/>
  <c r="H6" i="1"/>
  <c r="H7" i="1"/>
  <c r="F3" i="1"/>
  <c r="F6" i="1"/>
  <c r="F7" i="1"/>
  <c r="AC3" i="1"/>
  <c r="AC6" i="1"/>
  <c r="AC7" i="1"/>
  <c r="AE3" i="1"/>
  <c r="AE6" i="1"/>
  <c r="AE7" i="1"/>
  <c r="AH3" i="1"/>
  <c r="AH6" i="1"/>
  <c r="AH7" i="1"/>
  <c r="AJ3" i="1"/>
  <c r="AJ6" i="1"/>
  <c r="AJ7" i="1"/>
  <c r="AL3" i="1"/>
  <c r="AL6" i="1"/>
  <c r="AL7" i="1"/>
  <c r="T3" i="1"/>
  <c r="T6" i="1"/>
  <c r="T7" i="1"/>
  <c r="Y7" i="1" l="1"/>
  <c r="Y3" i="1"/>
  <c r="K7" i="1"/>
  <c r="K6" i="1"/>
  <c r="K3" i="1"/>
  <c r="Y6" i="1"/>
  <c r="AM7" i="1"/>
  <c r="P7" i="1"/>
  <c r="AT7" i="1"/>
  <c r="P6" i="1"/>
  <c r="Q6" i="1" s="1"/>
  <c r="R6" i="1" s="1"/>
  <c r="P3" i="1"/>
  <c r="AF6" i="1"/>
  <c r="AM6" i="1"/>
  <c r="AM3" i="1"/>
  <c r="AF3" i="1"/>
  <c r="AF7" i="1"/>
  <c r="AU7" i="1" s="1"/>
  <c r="AS3" i="1"/>
  <c r="AS6" i="1"/>
  <c r="Q3" i="1" l="1"/>
  <c r="R3" i="1" s="1"/>
  <c r="Q7" i="1"/>
  <c r="R7" i="1" s="1"/>
  <c r="BC7" i="1"/>
  <c r="AW7" i="1"/>
  <c r="BE7" i="1"/>
  <c r="BG7" i="1" l="1"/>
  <c r="AT3" i="1" l="1"/>
  <c r="AU3" i="1" s="1"/>
  <c r="AT6" i="1"/>
  <c r="AU6" i="1" s="1"/>
  <c r="BE6" i="1" l="1"/>
  <c r="AW6" i="1"/>
  <c r="BC6" i="1"/>
  <c r="BE3" i="1"/>
  <c r="BC3" i="1"/>
  <c r="AW3" i="1"/>
  <c r="BG6" i="1" l="1"/>
  <c r="BG3" i="1"/>
</calcChain>
</file>

<file path=xl/sharedStrings.xml><?xml version="1.0" encoding="utf-8"?>
<sst xmlns="http://schemas.openxmlformats.org/spreadsheetml/2006/main" count="109" uniqueCount="66">
  <si>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</si>
  <si>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</si>
  <si>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</si>
  <si>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</si>
  <si>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</si>
  <si>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</si>
  <si>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</si>
  <si>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</si>
  <si>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</si>
  <si>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</si>
  <si>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</si>
  <si>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</si>
  <si>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</si>
  <si>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</si>
  <si>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</si>
  <si>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</si>
  <si>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</si>
  <si>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</si>
  <si>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</si>
  <si>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</si>
  <si>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</si>
  <si>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</si>
  <si>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</si>
  <si>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</si>
  <si>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</si>
  <si>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</si>
  <si>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</si>
  <si>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</si>
  <si>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</si>
  <si>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</si>
  <si>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</si>
  <si>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</si>
  <si>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</si>
  <si>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</si>
  <si>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</si>
  <si>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</si>
  <si>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</si>
  <si>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</si>
  <si>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</si>
  <si>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</si>
  <si>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</si>
  <si>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</si>
  <si>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</si>
  <si>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</si>
  <si>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</si>
  <si>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</si>
  <si>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</si>
  <si>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</si>
  <si>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</si>
  <si>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</si>
  <si>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</si>
  <si>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</si>
  <si>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</si>
  <si>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</si>
  <si>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</si>
  <si>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</si>
  <si>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</si>
  <si>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</si>
  <si>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</si>
  <si>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</si>
  <si>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9748/15-04-2019</t>
  </si>
  <si>
    <t>9762/15-04-2019</t>
  </si>
  <si>
    <t>9695/12-04-2019</t>
  </si>
  <si>
    <t>ΠΕΡΙΦΕΡΕΙΑ</t>
  </si>
  <si>
    <t>ΠΕΛΟΠΟΝΝΗΣΟΣ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</si>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</sst>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"/>
  <sheetViews>
    <sheetView tabSelected="1" topLeftCell="AL1" zoomScale="80" zoomScaleNormal="80" workbookViewId="0">
      <selection activeCell="BF17" sqref="BF17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110.25" customHeight="1" thickBot="1" x14ac:dyDescent="0.3">
      <c r="A2" s="8" t="s">
        <v>16</v>
      </c>
      <c r="B2" s="49" t="s">
        <v>59</v>
      </c>
      <c r="C2" s="49" t="s">
        <v>63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51" t="s">
        <v>64</v>
      </c>
      <c r="D3" s="52" t="s">
        <v>14</v>
      </c>
      <c r="E3" s="36" t="s">
        <v>15</v>
      </c>
      <c r="F3" s="37">
        <f t="shared" ref="F3:F7" si="0">IF(E3="ΝΑΙ",5,0)</f>
        <v>0</v>
      </c>
      <c r="G3" s="38" t="s">
        <v>14</v>
      </c>
      <c r="H3" s="34">
        <f t="shared" ref="H3:H7" si="1">IF(G3="ΟΧΙ",0,IF(G3="ΝΑΙ",4,6))</f>
        <v>4</v>
      </c>
      <c r="I3" s="36" t="s">
        <v>15</v>
      </c>
      <c r="J3" s="39">
        <f t="shared" ref="J3:J7" si="2">IF(I3="ΟΧΙ",0,IF(I3="ΝΑΙ",2))</f>
        <v>0</v>
      </c>
      <c r="K3" s="40">
        <f t="shared" ref="K3:K7" si="3">H3+J3</f>
        <v>4</v>
      </c>
      <c r="L3" s="41" t="s">
        <v>15</v>
      </c>
      <c r="M3" s="34">
        <f t="shared" ref="M3:M7" si="4">IF(L3="ΟΧΙ",0,IF(L3="ΝΑΙ",7))</f>
        <v>0</v>
      </c>
      <c r="N3" s="31" t="s">
        <v>15</v>
      </c>
      <c r="O3" s="39">
        <f t="shared" ref="O3:O7" si="5">IF(N3="ΟΧΙ",0,IF(N3="ΝΑΙ",2))</f>
        <v>0</v>
      </c>
      <c r="P3" s="42">
        <f t="shared" ref="P3:P7" si="6">M3+O3</f>
        <v>0</v>
      </c>
      <c r="Q3" s="43">
        <f t="shared" ref="Q3:Q7" si="7">MAX(P3+F3,(K3+F3),)</f>
        <v>4</v>
      </c>
      <c r="R3" s="43">
        <f t="shared" ref="R3:R7" si="8">IF(D3="ΝΑΙ",Q3,0)</f>
        <v>4</v>
      </c>
      <c r="S3" s="36" t="s">
        <v>53</v>
      </c>
      <c r="T3" s="34">
        <f t="shared" ref="T3:T7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:V7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:X7" si="11">IF(W3="ΝΑΙ",2,0)</f>
        <v>2</v>
      </c>
      <c r="Y3" s="42">
        <f t="shared" ref="Y3:Y7" si="12">SUM(X3+T3+V3)</f>
        <v>2</v>
      </c>
      <c r="Z3" s="38">
        <v>70</v>
      </c>
      <c r="AA3" s="34">
        <f t="shared" ref="AA3:AA7" si="13">IF(Z3&lt;=400,(TRUNC(Z3/50))/4,2)</f>
        <v>0.25</v>
      </c>
      <c r="AB3" s="36">
        <v>212</v>
      </c>
      <c r="AC3" s="34">
        <f t="shared" ref="AC3:AC7" si="14">IF(AB3&lt;=400,(TRUNC(AB3/50))/4,2)</f>
        <v>1</v>
      </c>
      <c r="AD3" s="36">
        <v>0</v>
      </c>
      <c r="AE3" s="37">
        <f t="shared" ref="AE3:AE7" si="15">IF(AD3&lt;=400,(TRUNC(AD3/50))/4,2)</f>
        <v>0</v>
      </c>
      <c r="AF3" s="42">
        <f t="shared" ref="AF3:AF7" si="16">SUM(AE3+AC3+AA3)</f>
        <v>1.25</v>
      </c>
      <c r="AG3" s="38">
        <v>1</v>
      </c>
      <c r="AH3" s="44">
        <f t="shared" ref="AH3:AH7" si="17">IF(AG3&lt;=7,AG3,7)</f>
        <v>1</v>
      </c>
      <c r="AI3" s="36">
        <v>250</v>
      </c>
      <c r="AJ3" s="34">
        <f t="shared" ref="AJ3:AJ7" si="18">IF(AI3&lt;=800,(TRUNC(AI3/50))/4,4)</f>
        <v>1.25</v>
      </c>
      <c r="AK3" s="36">
        <v>12</v>
      </c>
      <c r="AL3" s="34">
        <f t="shared" ref="AL3:AL7" si="19">IF(AK3&gt;4,4,AK3)</f>
        <v>4</v>
      </c>
      <c r="AM3" s="45">
        <f t="shared" ref="AM3:AM7" si="20">(AH3+AJ3+AL3)</f>
        <v>6.25</v>
      </c>
      <c r="AN3" s="38">
        <v>0</v>
      </c>
      <c r="AO3" s="34">
        <f t="shared" ref="AO3:AO7" si="21">IF(AN3&gt;6,6,AN3)</f>
        <v>0</v>
      </c>
      <c r="AP3" s="36">
        <v>0</v>
      </c>
      <c r="AQ3" s="34">
        <f t="shared" ref="AQ3:AQ7" si="22">IF(AP3&gt;4,4,AP3)</f>
        <v>0</v>
      </c>
      <c r="AR3" s="36">
        <v>5</v>
      </c>
      <c r="AS3" s="34">
        <f t="shared" ref="AS3:AS6" si="23">IF(AR3&gt;4,4,AR3)</f>
        <v>4</v>
      </c>
      <c r="AT3" s="45">
        <f t="shared" ref="AT3:AT6" si="24">AS3+AQ3+AO3</f>
        <v>4</v>
      </c>
      <c r="AU3" s="46">
        <f t="shared" ref="AU3:AU7" si="25">IF(D3="ΝΑΙ",AT3+AM3+AF3+Y3+R3,0)</f>
        <v>17.5</v>
      </c>
      <c r="AV3" s="33" t="s">
        <v>58</v>
      </c>
      <c r="AW3" s="34">
        <f t="shared" ref="AW3:AW7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:AY7" si="27">IF(AX3="ΝΑΙ",(10%*AU3),0)</f>
        <v>0</v>
      </c>
      <c r="AZ3" s="47" t="s">
        <v>15</v>
      </c>
      <c r="BA3" s="34">
        <f t="shared" ref="BA3:BA7" si="28">IF(AZ3="ΝΑΙ",(10%*AU3),0)</f>
        <v>0</v>
      </c>
      <c r="BB3" s="47" t="s">
        <v>15</v>
      </c>
      <c r="BC3" s="34">
        <f t="shared" ref="BC3:BC7" si="29">IF(BB3="ΝΑΙ",(10%*AU3),0)</f>
        <v>0</v>
      </c>
      <c r="BD3" s="35" t="s">
        <v>15</v>
      </c>
      <c r="BE3" s="34">
        <f t="shared" ref="BE3:BE7" si="30">IF(BD3="ΝΑΙ",(10%*AU3),0)</f>
        <v>0</v>
      </c>
      <c r="BF3" s="36">
        <v>8.83</v>
      </c>
      <c r="BG3" s="48">
        <f t="shared" ref="BG3:BG7" si="31">AU3+AW3+AY3+BA3+BC3+BE3+BF3</f>
        <v>26.33</v>
      </c>
    </row>
    <row r="4" spans="1:59" s="5" customFormat="1" ht="30" customHeight="1" x14ac:dyDescent="0.4">
      <c r="A4" s="36"/>
      <c r="B4" s="51"/>
      <c r="C4" s="51"/>
      <c r="D4" s="52"/>
      <c r="E4" s="36"/>
      <c r="F4" s="37"/>
      <c r="G4" s="38"/>
      <c r="H4" s="34"/>
      <c r="I4" s="36"/>
      <c r="J4" s="39"/>
      <c r="K4" s="40"/>
      <c r="L4" s="41"/>
      <c r="M4" s="34"/>
      <c r="N4" s="31"/>
      <c r="O4" s="39"/>
      <c r="P4" s="42"/>
      <c r="Q4" s="43"/>
      <c r="R4" s="43"/>
      <c r="S4" s="36"/>
      <c r="T4" s="34"/>
      <c r="U4" s="31"/>
      <c r="V4" s="32"/>
      <c r="W4" s="36"/>
      <c r="X4" s="34"/>
      <c r="Y4" s="42"/>
      <c r="Z4" s="38"/>
      <c r="AA4" s="34"/>
      <c r="AB4" s="36"/>
      <c r="AC4" s="34"/>
      <c r="AD4" s="36"/>
      <c r="AE4" s="37"/>
      <c r="AF4" s="42"/>
      <c r="AG4" s="38"/>
      <c r="AH4" s="44"/>
      <c r="AI4" s="36"/>
      <c r="AJ4" s="34"/>
      <c r="AK4" s="36"/>
      <c r="AL4" s="34"/>
      <c r="AM4" s="45"/>
      <c r="AN4" s="38"/>
      <c r="AO4" s="34"/>
      <c r="AP4" s="36"/>
      <c r="AQ4" s="34"/>
      <c r="AR4" s="36"/>
      <c r="AS4" s="34"/>
      <c r="AT4" s="45"/>
      <c r="AU4" s="46"/>
      <c r="AV4" s="33"/>
      <c r="AW4" s="34"/>
      <c r="AX4" s="47"/>
      <c r="AY4" s="34"/>
      <c r="AZ4" s="47"/>
      <c r="BA4" s="34"/>
      <c r="BB4" s="47"/>
      <c r="BC4" s="34"/>
      <c r="BD4" s="35"/>
      <c r="BE4" s="34"/>
      <c r="BF4" s="36"/>
      <c r="BG4" s="48"/>
    </row>
    <row r="5" spans="1:59" s="5" customFormat="1" ht="30" customHeight="1" x14ac:dyDescent="0.4">
      <c r="A5" s="36"/>
      <c r="B5" s="53" t="s">
        <v>65</v>
      </c>
      <c r="C5" s="54"/>
      <c r="D5" s="55"/>
      <c r="E5" s="36"/>
      <c r="F5" s="37"/>
      <c r="G5" s="38"/>
      <c r="H5" s="34"/>
      <c r="I5" s="36"/>
      <c r="J5" s="39"/>
      <c r="K5" s="40"/>
      <c r="L5" s="41"/>
      <c r="M5" s="34"/>
      <c r="N5" s="31"/>
      <c r="O5" s="39"/>
      <c r="P5" s="42"/>
      <c r="Q5" s="43"/>
      <c r="R5" s="43"/>
      <c r="S5" s="36"/>
      <c r="T5" s="34"/>
      <c r="U5" s="31"/>
      <c r="V5" s="32"/>
      <c r="W5" s="36"/>
      <c r="X5" s="34"/>
      <c r="Y5" s="42"/>
      <c r="Z5" s="38"/>
      <c r="AA5" s="34"/>
      <c r="AB5" s="36"/>
      <c r="AC5" s="34"/>
      <c r="AD5" s="36"/>
      <c r="AE5" s="37"/>
      <c r="AF5" s="42"/>
      <c r="AG5" s="38"/>
      <c r="AH5" s="44"/>
      <c r="AI5" s="36"/>
      <c r="AJ5" s="34"/>
      <c r="AK5" s="36"/>
      <c r="AL5" s="34"/>
      <c r="AM5" s="45"/>
      <c r="AN5" s="38"/>
      <c r="AO5" s="34"/>
      <c r="AP5" s="36"/>
      <c r="AQ5" s="34"/>
      <c r="AR5" s="36"/>
      <c r="AS5" s="34"/>
      <c r="AT5" s="45"/>
      <c r="AU5" s="46"/>
      <c r="AV5" s="33"/>
      <c r="AW5" s="34"/>
      <c r="AX5" s="47"/>
      <c r="AY5" s="34"/>
      <c r="AZ5" s="47"/>
      <c r="BA5" s="34"/>
      <c r="BB5" s="47"/>
      <c r="BC5" s="34"/>
      <c r="BD5" s="35"/>
      <c r="BE5" s="34"/>
      <c r="BF5" s="36"/>
      <c r="BG5" s="48"/>
    </row>
    <row r="6" spans="1:59" s="4" customFormat="1" ht="30" customHeight="1" x14ac:dyDescent="0.25">
      <c r="A6" s="36">
        <v>1</v>
      </c>
      <c r="B6" s="51" t="s">
        <v>60</v>
      </c>
      <c r="C6" s="51" t="s">
        <v>64</v>
      </c>
      <c r="D6" s="52" t="s">
        <v>15</v>
      </c>
      <c r="E6" s="36" t="s">
        <v>15</v>
      </c>
      <c r="F6" s="37">
        <f t="shared" si="0"/>
        <v>0</v>
      </c>
      <c r="G6" s="38" t="s">
        <v>15</v>
      </c>
      <c r="H6" s="34">
        <f t="shared" si="1"/>
        <v>0</v>
      </c>
      <c r="I6" s="36" t="s">
        <v>15</v>
      </c>
      <c r="J6" s="39">
        <f t="shared" si="2"/>
        <v>0</v>
      </c>
      <c r="K6" s="40">
        <f t="shared" si="3"/>
        <v>0</v>
      </c>
      <c r="L6" s="41" t="s">
        <v>15</v>
      </c>
      <c r="M6" s="34">
        <f t="shared" si="4"/>
        <v>0</v>
      </c>
      <c r="N6" s="31" t="s">
        <v>15</v>
      </c>
      <c r="O6" s="39">
        <f t="shared" si="5"/>
        <v>0</v>
      </c>
      <c r="P6" s="42">
        <f t="shared" si="6"/>
        <v>0</v>
      </c>
      <c r="Q6" s="43">
        <f t="shared" si="7"/>
        <v>0</v>
      </c>
      <c r="R6" s="43">
        <f t="shared" si="8"/>
        <v>0</v>
      </c>
      <c r="S6" s="36" t="s">
        <v>53</v>
      </c>
      <c r="T6" s="34">
        <f t="shared" si="9"/>
        <v>0</v>
      </c>
      <c r="U6" s="31" t="s">
        <v>53</v>
      </c>
      <c r="V6" s="32">
        <f t="shared" si="10"/>
        <v>0</v>
      </c>
      <c r="W6" s="36" t="s">
        <v>15</v>
      </c>
      <c r="X6" s="34">
        <f t="shared" si="11"/>
        <v>0</v>
      </c>
      <c r="Y6" s="42">
        <f t="shared" si="12"/>
        <v>0</v>
      </c>
      <c r="Z6" s="38">
        <v>0</v>
      </c>
      <c r="AA6" s="34">
        <f t="shared" si="13"/>
        <v>0</v>
      </c>
      <c r="AB6" s="36">
        <v>0</v>
      </c>
      <c r="AC6" s="34">
        <f t="shared" si="14"/>
        <v>0</v>
      </c>
      <c r="AD6" s="36">
        <v>0</v>
      </c>
      <c r="AE6" s="37">
        <f t="shared" si="15"/>
        <v>0</v>
      </c>
      <c r="AF6" s="42">
        <f t="shared" si="16"/>
        <v>0</v>
      </c>
      <c r="AG6" s="38">
        <v>0</v>
      </c>
      <c r="AH6" s="44">
        <f t="shared" si="17"/>
        <v>0</v>
      </c>
      <c r="AI6" s="36">
        <v>0</v>
      </c>
      <c r="AJ6" s="34">
        <f t="shared" si="18"/>
        <v>0</v>
      </c>
      <c r="AK6" s="36">
        <v>0</v>
      </c>
      <c r="AL6" s="34">
        <f t="shared" si="19"/>
        <v>0</v>
      </c>
      <c r="AM6" s="45">
        <f t="shared" si="20"/>
        <v>0</v>
      </c>
      <c r="AN6" s="38">
        <v>0</v>
      </c>
      <c r="AO6" s="34">
        <f t="shared" si="21"/>
        <v>0</v>
      </c>
      <c r="AP6" s="36">
        <v>0</v>
      </c>
      <c r="AQ6" s="34">
        <f t="shared" si="22"/>
        <v>0</v>
      </c>
      <c r="AR6" s="36">
        <v>0</v>
      </c>
      <c r="AS6" s="34">
        <f t="shared" si="23"/>
        <v>0</v>
      </c>
      <c r="AT6" s="45">
        <f t="shared" si="24"/>
        <v>0</v>
      </c>
      <c r="AU6" s="46">
        <f t="shared" si="25"/>
        <v>0</v>
      </c>
      <c r="AV6" s="33" t="s">
        <v>58</v>
      </c>
      <c r="AW6" s="34">
        <f t="shared" si="26"/>
        <v>0</v>
      </c>
      <c r="AX6" s="47" t="s">
        <v>15</v>
      </c>
      <c r="AY6" s="34">
        <f t="shared" si="27"/>
        <v>0</v>
      </c>
      <c r="AZ6" s="47" t="s">
        <v>15</v>
      </c>
      <c r="BA6" s="34">
        <f t="shared" si="28"/>
        <v>0</v>
      </c>
      <c r="BB6" s="47" t="s">
        <v>15</v>
      </c>
      <c r="BC6" s="34">
        <f t="shared" si="29"/>
        <v>0</v>
      </c>
      <c r="BD6" s="35" t="s">
        <v>15</v>
      </c>
      <c r="BE6" s="34">
        <f t="shared" si="30"/>
        <v>0</v>
      </c>
      <c r="BF6" s="36">
        <v>0</v>
      </c>
      <c r="BG6" s="48">
        <f t="shared" si="31"/>
        <v>0</v>
      </c>
    </row>
    <row r="7" spans="1:59" s="4" customFormat="1" ht="30" customHeight="1" x14ac:dyDescent="0.25">
      <c r="A7" s="36">
        <v>2</v>
      </c>
      <c r="B7" s="51" t="s">
        <v>61</v>
      </c>
      <c r="C7" s="51" t="s">
        <v>64</v>
      </c>
      <c r="D7" s="52" t="s">
        <v>15</v>
      </c>
      <c r="E7" s="36" t="s">
        <v>15</v>
      </c>
      <c r="F7" s="37">
        <f t="shared" si="0"/>
        <v>0</v>
      </c>
      <c r="G7" s="38" t="s">
        <v>15</v>
      </c>
      <c r="H7" s="34">
        <f t="shared" si="1"/>
        <v>0</v>
      </c>
      <c r="I7" s="36" t="s">
        <v>15</v>
      </c>
      <c r="J7" s="39">
        <f t="shared" si="2"/>
        <v>0</v>
      </c>
      <c r="K7" s="40">
        <f t="shared" si="3"/>
        <v>0</v>
      </c>
      <c r="L7" s="41" t="s">
        <v>15</v>
      </c>
      <c r="M7" s="34">
        <f t="shared" si="4"/>
        <v>0</v>
      </c>
      <c r="N7" s="31" t="s">
        <v>15</v>
      </c>
      <c r="O7" s="39">
        <f t="shared" si="5"/>
        <v>0</v>
      </c>
      <c r="P7" s="42">
        <f t="shared" si="6"/>
        <v>0</v>
      </c>
      <c r="Q7" s="43">
        <f t="shared" si="7"/>
        <v>0</v>
      </c>
      <c r="R7" s="43">
        <f t="shared" si="8"/>
        <v>0</v>
      </c>
      <c r="S7" s="36" t="s">
        <v>53</v>
      </c>
      <c r="T7" s="34">
        <f t="shared" si="9"/>
        <v>0</v>
      </c>
      <c r="U7" s="31" t="s">
        <v>53</v>
      </c>
      <c r="V7" s="32">
        <f t="shared" si="10"/>
        <v>0</v>
      </c>
      <c r="W7" s="36" t="s">
        <v>15</v>
      </c>
      <c r="X7" s="34">
        <f t="shared" si="11"/>
        <v>0</v>
      </c>
      <c r="Y7" s="42">
        <f t="shared" si="12"/>
        <v>0</v>
      </c>
      <c r="Z7" s="38">
        <v>0</v>
      </c>
      <c r="AA7" s="34">
        <f t="shared" si="13"/>
        <v>0</v>
      </c>
      <c r="AB7" s="36">
        <v>0</v>
      </c>
      <c r="AC7" s="34">
        <f t="shared" si="14"/>
        <v>0</v>
      </c>
      <c r="AD7" s="36">
        <v>0</v>
      </c>
      <c r="AE7" s="37">
        <f t="shared" si="15"/>
        <v>0</v>
      </c>
      <c r="AF7" s="42">
        <f t="shared" si="16"/>
        <v>0</v>
      </c>
      <c r="AG7" s="38">
        <v>0</v>
      </c>
      <c r="AH7" s="44">
        <f t="shared" si="17"/>
        <v>0</v>
      </c>
      <c r="AI7" s="36">
        <v>0</v>
      </c>
      <c r="AJ7" s="34">
        <f t="shared" si="18"/>
        <v>0</v>
      </c>
      <c r="AK7" s="36">
        <v>0</v>
      </c>
      <c r="AL7" s="34">
        <f t="shared" si="19"/>
        <v>0</v>
      </c>
      <c r="AM7" s="45">
        <f t="shared" si="20"/>
        <v>0</v>
      </c>
      <c r="AN7" s="38">
        <v>0</v>
      </c>
      <c r="AO7" s="34">
        <f t="shared" si="21"/>
        <v>0</v>
      </c>
      <c r="AP7" s="36">
        <v>0</v>
      </c>
      <c r="AQ7" s="34">
        <f t="shared" si="22"/>
        <v>0</v>
      </c>
      <c r="AR7" s="36">
        <v>0</v>
      </c>
      <c r="AS7" s="34">
        <f t="shared" ref="AS7" si="32">IF(AR7&gt;4,4,AR7)</f>
        <v>0</v>
      </c>
      <c r="AT7" s="45">
        <f t="shared" ref="AT7" si="33">AS7+AQ7+AO7</f>
        <v>0</v>
      </c>
      <c r="AU7" s="46">
        <f t="shared" si="25"/>
        <v>0</v>
      </c>
      <c r="AV7" s="33" t="s">
        <v>58</v>
      </c>
      <c r="AW7" s="34">
        <f t="shared" si="26"/>
        <v>0</v>
      </c>
      <c r="AX7" s="47" t="s">
        <v>15</v>
      </c>
      <c r="AY7" s="34">
        <f t="shared" si="27"/>
        <v>0</v>
      </c>
      <c r="AZ7" s="47" t="s">
        <v>15</v>
      </c>
      <c r="BA7" s="34">
        <f t="shared" si="28"/>
        <v>0</v>
      </c>
      <c r="BB7" s="47" t="s">
        <v>15</v>
      </c>
      <c r="BC7" s="34">
        <f t="shared" si="29"/>
        <v>0</v>
      </c>
      <c r="BD7" s="35" t="s">
        <v>15</v>
      </c>
      <c r="BE7" s="34">
        <f t="shared" si="30"/>
        <v>0</v>
      </c>
      <c r="BF7" s="36">
        <v>0</v>
      </c>
      <c r="BG7" s="48">
        <f t="shared" si="31"/>
        <v>0</v>
      </c>
    </row>
  </sheetData>
  <mergeCells count="1">
    <mergeCell ref="B5:D5"/>
  </mergeCells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AZ6:AZ7 I6:I7 W6:W7 N6:N7 AX6:AX7 BD6:BD7 BB6:BB7 BB2:BB5 BD2:BD5 AX2:AX5 N3:N5 W2:W5 I3:I5 AZ2:AZ5 E3:E5 E6:E7">
      <formula1>"ΝΑΙ,ΟΧΙ"</formula1>
    </dataValidation>
    <dataValidation type="list" allowBlank="1" showInputMessage="1" showErrorMessage="1" sqref="U6:U7 U3:U5 S3:S5 S6:S7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6:D7 D3:D4">
      <formula1>"ΝΑΙ,ΟΧΙ"</formula1>
    </dataValidation>
    <dataValidation type="list" allowBlank="1" showInputMessage="1" showErrorMessage="1" sqref="L6:L7 L3:L5 G3:G5 G6:G7">
      <formula1>"ΟΧΙ,ΝΑΙ,"</formula1>
    </dataValidation>
    <dataValidation type="list" allowBlank="1" showInputMessage="1" showErrorMessage="1" sqref="AV3:AV5 AV6:AV7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B6 C2:C4 C6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2019-06-10T11:57:09Z</dcterms:modified>
</cp:coreProperties>
</file>