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64.241\kdvm1420\ΚΔΒΜ ΝΕΑ ΦΑΣΗ 2014-2020\ΕΙΣΗΓΗΣΕΙΣ_ΑΠΟΦΑΣΕΙΣ_ΔΣ\ΟΜΑΔΑΣ ΕΡΓΟΥ\ΠΡΟΣΚΛΗΣΗ ΟΙΚΟΝΟΜΙΚΟΙ ΥΠΕΥΘΥΝΟΣ ΔΗΜΟΣΙΟΤΗΤΑΣ\"/>
    </mc:Choice>
  </mc:AlternateContent>
  <bookViews>
    <workbookView xWindow="0" yWindow="0" windowWidth="28800" windowHeight="11700"/>
  </bookViews>
  <sheets>
    <sheet name="ΟΙΚΟΝΟΜΙΚΟΣ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3" l="1"/>
  <c r="P10" i="3"/>
  <c r="N10" i="3"/>
  <c r="L10" i="3"/>
  <c r="I10" i="3"/>
  <c r="F10" i="3"/>
  <c r="Q10" i="3" l="1"/>
  <c r="Y10" i="3" s="1"/>
  <c r="L6" i="3"/>
  <c r="W10" i="3" l="1"/>
  <c r="AA10" i="3"/>
  <c r="U10" i="3"/>
  <c r="I3" i="3"/>
  <c r="I6" i="3"/>
  <c r="I11" i="3"/>
  <c r="I13" i="3"/>
  <c r="I14" i="3"/>
  <c r="I5" i="3"/>
  <c r="I4" i="3"/>
  <c r="I8" i="3"/>
  <c r="I12" i="3"/>
  <c r="I9" i="3"/>
  <c r="I7" i="3"/>
  <c r="I19" i="3"/>
  <c r="AB10" i="3" l="1"/>
  <c r="AC10" i="3" s="1"/>
  <c r="N3" i="3"/>
  <c r="N6" i="3"/>
  <c r="N11" i="3"/>
  <c r="N13" i="3"/>
  <c r="N14" i="3"/>
  <c r="N5" i="3"/>
  <c r="N4" i="3"/>
  <c r="N8" i="3"/>
  <c r="N12" i="3"/>
  <c r="N19" i="3"/>
  <c r="N9" i="3"/>
  <c r="N7" i="3"/>
  <c r="S3" i="3"/>
  <c r="S6" i="3"/>
  <c r="S13" i="3"/>
  <c r="S14" i="3"/>
  <c r="S5" i="3"/>
  <c r="S4" i="3"/>
  <c r="S8" i="3"/>
  <c r="S12" i="3"/>
  <c r="S19" i="3"/>
  <c r="P3" i="3"/>
  <c r="P6" i="3"/>
  <c r="P11" i="3"/>
  <c r="P13" i="3"/>
  <c r="P14" i="3"/>
  <c r="P5" i="3"/>
  <c r="P4" i="3"/>
  <c r="P8" i="3"/>
  <c r="P12" i="3"/>
  <c r="P19" i="3"/>
  <c r="P9" i="3"/>
  <c r="L11" i="3"/>
  <c r="L13" i="3"/>
  <c r="L14" i="3"/>
  <c r="L5" i="3"/>
  <c r="L4" i="3"/>
  <c r="L8" i="3"/>
  <c r="L12" i="3"/>
  <c r="L19" i="3"/>
  <c r="L9" i="3"/>
  <c r="F3" i="3"/>
  <c r="F6" i="3"/>
  <c r="F11" i="3"/>
  <c r="F13" i="3"/>
  <c r="F14" i="3"/>
  <c r="F5" i="3"/>
  <c r="F4" i="3"/>
  <c r="F8" i="3"/>
  <c r="F12" i="3"/>
  <c r="F19" i="3"/>
  <c r="F9" i="3"/>
  <c r="Y7" i="3"/>
  <c r="W7" i="3"/>
  <c r="U7" i="3"/>
  <c r="P7" i="3"/>
  <c r="L7" i="3"/>
  <c r="F7" i="3"/>
  <c r="Q14" i="3" l="1"/>
  <c r="Q7" i="3"/>
  <c r="S7" i="3" s="1"/>
  <c r="Q3" i="3"/>
  <c r="U3" i="3" s="1"/>
  <c r="Q6" i="3"/>
  <c r="U6" i="3" s="1"/>
  <c r="Q11" i="3"/>
  <c r="Q13" i="3"/>
  <c r="Y13" i="3" s="1"/>
  <c r="Q5" i="3"/>
  <c r="U5" i="3" s="1"/>
  <c r="Q4" i="3"/>
  <c r="AA4" i="3" s="1"/>
  <c r="Q8" i="3"/>
  <c r="Y8" i="3" s="1"/>
  <c r="Q12" i="3"/>
  <c r="U12" i="3" s="1"/>
  <c r="Q19" i="3"/>
  <c r="U19" i="3" s="1"/>
  <c r="Q9" i="3"/>
  <c r="W13" i="3"/>
  <c r="AA7" i="3"/>
  <c r="U14" i="3"/>
  <c r="Y9" i="3"/>
  <c r="W9" i="3"/>
  <c r="AA14" i="3"/>
  <c r="U9" i="3"/>
  <c r="U11" i="3"/>
  <c r="Y14" i="3"/>
  <c r="W14" i="3"/>
  <c r="AB7" i="3" l="1"/>
  <c r="AC7" i="3" s="1"/>
  <c r="W3" i="3"/>
  <c r="Y3" i="3"/>
  <c r="AA3" i="3"/>
  <c r="AA6" i="3"/>
  <c r="Y6" i="3"/>
  <c r="W6" i="3"/>
  <c r="AA11" i="3"/>
  <c r="S11" i="3"/>
  <c r="Y11" i="3"/>
  <c r="W11" i="3"/>
  <c r="U13" i="3"/>
  <c r="AA13" i="3"/>
  <c r="AA5" i="3"/>
  <c r="Y5" i="3"/>
  <c r="W5" i="3"/>
  <c r="U4" i="3"/>
  <c r="W4" i="3"/>
  <c r="Y4" i="3"/>
  <c r="U8" i="3"/>
  <c r="W8" i="3"/>
  <c r="AA8" i="3"/>
  <c r="AA12" i="3"/>
  <c r="W12" i="3"/>
  <c r="Y12" i="3"/>
  <c r="W19" i="3"/>
  <c r="AA9" i="3"/>
  <c r="S9" i="3"/>
  <c r="AA19" i="3"/>
  <c r="Y19" i="3"/>
  <c r="AB14" i="3"/>
  <c r="AC14" i="3" s="1"/>
  <c r="AB9" i="3" l="1"/>
  <c r="AC9" i="3" s="1"/>
  <c r="AB3" i="3"/>
  <c r="AC3" i="3" s="1"/>
  <c r="AB6" i="3"/>
  <c r="AC6" i="3" s="1"/>
  <c r="AB11" i="3"/>
  <c r="AC11" i="3" s="1"/>
  <c r="AB13" i="3"/>
  <c r="AC13" i="3" s="1"/>
  <c r="AB5" i="3"/>
  <c r="AC5" i="3" s="1"/>
  <c r="AB4" i="3"/>
  <c r="AC4" i="3" s="1"/>
  <c r="AB8" i="3"/>
  <c r="AC8" i="3" s="1"/>
  <c r="AB12" i="3"/>
  <c r="AC12" i="3" s="1"/>
  <c r="AB19" i="3"/>
  <c r="AC19" i="3" s="1"/>
</calcChain>
</file>

<file path=xl/sharedStrings.xml><?xml version="1.0" encoding="utf-8"?>
<sst xmlns="http://schemas.openxmlformats.org/spreadsheetml/2006/main" count="197" uniqueCount="42">
  <si>
    <t>ΟΧΙ</t>
  </si>
  <si>
    <t>ΓΕΝΙΚΟ ΣΥΝΟΛΟ</t>
  </si>
  <si>
    <t>ΑΜΕΑ ΜΟΡΙΑ</t>
  </si>
  <si>
    <t>ΑΜΕΑ</t>
  </si>
  <si>
    <t>ΜΕΛΗ ΠΟΛΥΤΕΚΩΝ ΜΟΡΙΑ</t>
  </si>
  <si>
    <t xml:space="preserve">ΜΕΛΗ ΠΟΛΥΤΕΚΩΝ </t>
  </si>
  <si>
    <t>ΜΕΛΗ ΜΟΝΟΓΟΝΕΙΚΩΝ ΜΟΡΙΑ</t>
  </si>
  <si>
    <t>ΜΕΛΗ ΜΟΝΟΓΟΝΕΙΚΩΝ</t>
  </si>
  <si>
    <t>ΓΟΝΕΙΣ ΤΡΙΤΕΚΩΝ ΜΟΡΙΑ</t>
  </si>
  <si>
    <t>ΓΟΝΕΙΣ ΤΡΙΤΕΚΝΩΝ</t>
  </si>
  <si>
    <t>ΑΝΕΡΓΙΑ ΜΟΡΙΑ</t>
  </si>
  <si>
    <t>ΑΝΕΡΓΙΑ ΜΗΝΕΣ</t>
  </si>
  <si>
    <t>ΣΥΝΟΛΟ ΜΟΡΙΩΝ ΤΥΠΙΚΩΝ ΠΡΟΣΟΝΤΩΝ</t>
  </si>
  <si>
    <t>ΓΝΩΣΗ Η/Υ ΜΟΡΙΑ</t>
  </si>
  <si>
    <t>ΓΝΩΣΗ Η/Υ</t>
  </si>
  <si>
    <t>ΞΕΝΗ ΓΛΩΣΣΑ ΜΟΡΙΑ</t>
  </si>
  <si>
    <t>ΞΕΝΗ ΓΛΩΣΣΑ</t>
  </si>
  <si>
    <t>ΕΠΑΓΓΕΛΜΑΤΙΚΗ ΕΜΠΕΙΡΙΑ ΜΟΡΙΑ</t>
  </si>
  <si>
    <t>ΣΥΝΑΦΕΙΑ</t>
  </si>
  <si>
    <t>ΔΕΥΤΕΡΟ ΠΤΥΧΙΟ
ΜΟΡΙΑ</t>
  </si>
  <si>
    <t>ΔΕΥΤΕΡΟ ΠΤΥΧΙΟ</t>
  </si>
  <si>
    <t>ΒΑΘΜΟΣ ΠΤΥΧΙΟΥ</t>
  </si>
  <si>
    <t>ΠΡΟΑΠΑΙΤΟΥΜΕΝΑ</t>
  </si>
  <si>
    <t>α/α</t>
  </si>
  <si>
    <t>ΣΥΝΟΛΟ  ΜΟΡΙΩΝ ΚΟΙΝΩΝΙΚΑ ΚΡΙΤΗΡΙΑ</t>
  </si>
  <si>
    <t>ΜΕΤΑΠΤΥΧΙΑΚΟ/ΔΙΔΑΚΤΟΡΙΚΟ
ΜΟΡΙΑ</t>
  </si>
  <si>
    <t>ΝΑΙ</t>
  </si>
  <si>
    <t>ΚΑΛΗ ΓΝΩΣΗ</t>
  </si>
  <si>
    <t>0-6μηνες</t>
  </si>
  <si>
    <t>ΕΠΑΓΓΕΛΜΑΤΙΚΗ ΕΜΠΕΙΡΙΑ ΟΙΚΟΝΟΜΙΚΟΥ ΔΙΑΧΕΙΡΙΣΤΗ(ΜΗΝΕΣ)</t>
  </si>
  <si>
    <t>ΕΠΑΓΓΕΛΜΑΤΙΚΗ ΕΜΠΕΙΡΙΑ ΕΥΡΩΠΑΪΚΑ (ΜΗΝΕΣ)</t>
  </si>
  <si>
    <t>ΚΑΤΟΧΟΣ ΜΕΤΑΠΤΥΧΙΑΚΟΥ/ΔΙΔΑΚΤΟΡΙΚΟΥ</t>
  </si>
  <si>
    <t>ΠΟΛΥ ΚΑΛΗ ΓΝΩΣΗ</t>
  </si>
  <si>
    <t>13-18μηνες</t>
  </si>
  <si>
    <t>ΧΩΡΙΣ ΠΙΣΤΟΠΟΙΗΣΗ</t>
  </si>
  <si>
    <t>ΑΡΙΣΤΗ ΓΝΩΣΗ</t>
  </si>
  <si>
    <t>Παρατηρήσεις</t>
  </si>
  <si>
    <t>N/A</t>
  </si>
  <si>
    <t xml:space="preserve">Κατάθεση ιδιοχείρως φακέλου δικαιολογητικών </t>
  </si>
  <si>
    <r>
      <t>ΠΙΝΑΚΑΣ ΑΠΟΡΙΦΘΕΝΤΩΝ ΓΙΑ ΤΙΣ ΘΕΣΕΙΣ ΕΠΟΠΤΩΝ ΟΙΚΟΝΟΜΙΚΟΥ ΑΝΤΙΚΕΙΜΕΝΟΥ ΣΤΑ Κ.Δ.Β.Μ.  (ΑΡ. ΠΡΩΤ. ΠΡΟΣΚΛΗΣΗΣ : 660/2/805/13-01-2020)</t>
    </r>
    <r>
      <rPr>
        <b/>
        <sz val="9"/>
        <color rgb="FF000000"/>
        <rFont val="Calibri"/>
        <family val="2"/>
        <charset val="161"/>
        <scheme val="minor"/>
      </rPr>
      <t> </t>
    </r>
  </si>
  <si>
    <t>ΚΩΔΙΚΟΣ</t>
  </si>
  <si>
    <r>
      <t>ΟΡΙΣΤΙΚΟΣ ΠΙΝΑΚΑΣ ΚΑΤΑΤΑΞΗΣ ΓΙΑ ΤΙΣ ΘΕΣΕΙΣ ΕΠΟΠΤΩΝ ΟΙΚΟΝΟΜΙΚΟΥ ΑΝΤΙΚΕΙΜΕΝΟΥ ΣΤΑ Κ.Δ.Β.Μ.  (ΑΡ. ΠΡΩΤ. ΠΡΟΣΚΛΗΣΗΣ : 660/2/805/13-01-2020)</t>
    </r>
    <r>
      <rPr>
        <b/>
        <sz val="9"/>
        <color rgb="FF000000"/>
        <rFont val="Calibri"/>
        <family val="2"/>
        <charset val="161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</si>
</sst>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9"/>
      <color rgb="FF000000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4" borderId="2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tabSelected="1" zoomScale="80" zoomScaleNormal="80"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1" max="1" width="4.42578125" style="5" bestFit="1" customWidth="1"/>
    <col min="2" max="2" width="20.28515625" style="5" customWidth="1"/>
    <col min="3" max="3" width="18.7109375" style="5" bestFit="1" customWidth="1"/>
    <col min="4" max="4" width="17.5703125" style="5" bestFit="1" customWidth="1"/>
    <col min="5" max="6" width="16.140625" style="5" bestFit="1" customWidth="1"/>
    <col min="7" max="7" width="16.42578125" style="5" bestFit="1" customWidth="1"/>
    <col min="8" max="8" width="10.42578125" style="5" bestFit="1" customWidth="1"/>
    <col min="9" max="9" width="15.28515625" style="5" bestFit="1" customWidth="1"/>
    <col min="10" max="10" width="20.140625" style="5" bestFit="1" customWidth="1"/>
    <col min="11" max="11" width="15.85546875" style="5" customWidth="1"/>
    <col min="12" max="12" width="16.5703125" style="5" bestFit="1" customWidth="1"/>
    <col min="13" max="13" width="17.28515625" style="5" bestFit="1" customWidth="1"/>
    <col min="14" max="14" width="13.140625" style="5" bestFit="1" customWidth="1"/>
    <col min="15" max="15" width="7" style="5" bestFit="1" customWidth="1"/>
    <col min="16" max="16" width="7.28515625" style="5" bestFit="1" customWidth="1"/>
    <col min="17" max="17" width="14" style="5" bestFit="1" customWidth="1"/>
    <col min="18" max="18" width="10.85546875" style="5" bestFit="1" customWidth="1"/>
    <col min="19" max="19" width="8.5703125" style="5" bestFit="1" customWidth="1"/>
    <col min="20" max="20" width="11.140625" style="5" bestFit="1" customWidth="1"/>
    <col min="21" max="21" width="9.7109375" style="5" bestFit="1" customWidth="1"/>
    <col min="22" max="22" width="16.5703125" style="5" bestFit="1" customWidth="1"/>
    <col min="23" max="23" width="14.7109375" style="5" bestFit="1" customWidth="1"/>
    <col min="24" max="24" width="12.140625" style="5" bestFit="1" customWidth="1"/>
    <col min="25" max="25" width="10.85546875" style="5" bestFit="1" customWidth="1"/>
    <col min="26" max="26" width="6.42578125" style="5" bestFit="1" customWidth="1"/>
    <col min="27" max="27" width="7.28515625" style="5" bestFit="1" customWidth="1"/>
    <col min="28" max="28" width="22.42578125" style="5" customWidth="1"/>
    <col min="29" max="29" width="8.7109375" style="5" bestFit="1" customWidth="1"/>
    <col min="30" max="30" width="47.140625" style="5" customWidth="1"/>
    <col min="31" max="16384" width="9.140625" style="5"/>
  </cols>
  <sheetData>
    <row r="1" spans="1:30" ht="42.75" customHeight="1" x14ac:dyDescent="0.25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63.75" thickBot="1" x14ac:dyDescent="0.3">
      <c r="A2" s="14" t="s">
        <v>23</v>
      </c>
      <c r="B2" s="15" t="s">
        <v>40</v>
      </c>
      <c r="C2" s="15" t="s">
        <v>22</v>
      </c>
      <c r="D2" s="16" t="s">
        <v>21</v>
      </c>
      <c r="E2" s="16" t="s">
        <v>20</v>
      </c>
      <c r="F2" s="19" t="s">
        <v>19</v>
      </c>
      <c r="G2" s="17" t="s">
        <v>31</v>
      </c>
      <c r="H2" s="16" t="s">
        <v>18</v>
      </c>
      <c r="I2" s="19" t="s">
        <v>25</v>
      </c>
      <c r="J2" s="16" t="s">
        <v>29</v>
      </c>
      <c r="K2" s="16" t="s">
        <v>30</v>
      </c>
      <c r="L2" s="19" t="s">
        <v>17</v>
      </c>
      <c r="M2" s="16" t="s">
        <v>16</v>
      </c>
      <c r="N2" s="19" t="s">
        <v>15</v>
      </c>
      <c r="O2" s="16" t="s">
        <v>14</v>
      </c>
      <c r="P2" s="19" t="s">
        <v>13</v>
      </c>
      <c r="Q2" s="20" t="s">
        <v>12</v>
      </c>
      <c r="R2" s="18" t="s">
        <v>11</v>
      </c>
      <c r="S2" s="19" t="s">
        <v>10</v>
      </c>
      <c r="T2" s="16" t="s">
        <v>9</v>
      </c>
      <c r="U2" s="19" t="s">
        <v>8</v>
      </c>
      <c r="V2" s="16" t="s">
        <v>7</v>
      </c>
      <c r="W2" s="22" t="s">
        <v>6</v>
      </c>
      <c r="X2" s="16" t="s">
        <v>5</v>
      </c>
      <c r="Y2" s="22" t="s">
        <v>4</v>
      </c>
      <c r="Z2" s="16" t="s">
        <v>3</v>
      </c>
      <c r="AA2" s="19" t="s">
        <v>2</v>
      </c>
      <c r="AB2" s="20" t="s">
        <v>24</v>
      </c>
      <c r="AC2" s="23" t="s">
        <v>1</v>
      </c>
      <c r="AD2" s="34" t="s">
        <v>36</v>
      </c>
    </row>
    <row r="3" spans="1:30" ht="72.75" customHeight="1" x14ac:dyDescent="0.25">
      <c r="A3" s="6">
        <v>1</v>
      </c>
      <c r="B3" s="7">
        <v>1676</v>
      </c>
      <c r="C3" s="7" t="s">
        <v>26</v>
      </c>
      <c r="D3" s="10">
        <v>5.87</v>
      </c>
      <c r="E3" s="10" t="s">
        <v>0</v>
      </c>
      <c r="F3" s="8">
        <f t="shared" ref="F3:F14" si="0">IF(E3="ΝΑΙ",3,0)</f>
        <v>0</v>
      </c>
      <c r="G3" s="10" t="s">
        <v>26</v>
      </c>
      <c r="H3" s="10" t="s">
        <v>26</v>
      </c>
      <c r="I3" s="8">
        <f t="shared" ref="I3:I14" si="1">IF(G3="ΟΧΙ",0,IF(H3="ΝΑΙ",9,6))</f>
        <v>9</v>
      </c>
      <c r="J3" s="10">
        <v>38.270000000000003</v>
      </c>
      <c r="K3" s="10">
        <v>96</v>
      </c>
      <c r="L3" s="8">
        <v>15</v>
      </c>
      <c r="M3" s="11" t="s">
        <v>27</v>
      </c>
      <c r="N3" s="8">
        <f t="shared" ref="N3:N14" si="2">IF(M3="ΚΑΛΗ ΓΝΩΣΗ",1,IF(M3="ΠΟΛΥ ΚΑΛΗ ΓΝΩΣΗ",2,IF(M3="ΑΡΙΣΤΗ ΓΝΩΣΗ",3,0)))</f>
        <v>1</v>
      </c>
      <c r="O3" s="10" t="s">
        <v>26</v>
      </c>
      <c r="P3" s="8">
        <f t="shared" ref="P3:P14" si="3">IF(O3="ΝΑΙ",3,0)</f>
        <v>3</v>
      </c>
      <c r="Q3" s="28">
        <f t="shared" ref="Q3:Q14" si="4">IF(C3="ΝΑΙ",F3+I3+L3+N3+P3,0)</f>
        <v>28</v>
      </c>
      <c r="R3" s="9"/>
      <c r="S3" s="8">
        <f t="shared" ref="S3:S14" si="5">IF(R3="0-6μηνες",0.02*Q3,IF(R3="7-12μηνες",0.04*Q3,IF(R3="13-18μηνες",0.06*Q3,IF(R3="19-24μηνες",0.08*Q3,IF(R3="24+",Q3*0.1,0)))))</f>
        <v>0</v>
      </c>
      <c r="T3" s="10" t="s">
        <v>0</v>
      </c>
      <c r="U3" s="8">
        <f t="shared" ref="U3:U14" si="6">IF(T3="ΟΧΙ",0,0.01*Q3)</f>
        <v>0</v>
      </c>
      <c r="V3" s="10" t="s">
        <v>0</v>
      </c>
      <c r="W3" s="8">
        <f t="shared" ref="W3:W14" si="7">IF(V3="ΟΧΙ",0,0.01*Q3)</f>
        <v>0</v>
      </c>
      <c r="X3" s="10" t="s">
        <v>0</v>
      </c>
      <c r="Y3" s="8">
        <f t="shared" ref="Y3:Y14" si="8">IF(X3="ΟΧΙ",0,0.01*Q3)</f>
        <v>0</v>
      </c>
      <c r="Z3" s="10" t="s">
        <v>0</v>
      </c>
      <c r="AA3" s="8">
        <f t="shared" ref="AA3:AA14" si="9">IF(Z3="ΟΧΙ",0,0.01*Q3)</f>
        <v>0</v>
      </c>
      <c r="AB3" s="28">
        <f t="shared" ref="AB3:AB14" si="10">S3+U3+W3+Y3+AA3</f>
        <v>0</v>
      </c>
      <c r="AC3" s="32">
        <f t="shared" ref="AC3:AC14" si="11">Q3+AB3</f>
        <v>28</v>
      </c>
      <c r="AD3" s="25"/>
    </row>
    <row r="4" spans="1:30" ht="72.75" customHeight="1" x14ac:dyDescent="0.25">
      <c r="A4" s="1">
        <v>2</v>
      </c>
      <c r="B4" s="3">
        <v>3063</v>
      </c>
      <c r="C4" s="3" t="s">
        <v>26</v>
      </c>
      <c r="D4" s="12">
        <v>6.71</v>
      </c>
      <c r="E4" s="12" t="s">
        <v>0</v>
      </c>
      <c r="F4" s="2">
        <f t="shared" si="0"/>
        <v>0</v>
      </c>
      <c r="G4" s="12" t="s">
        <v>26</v>
      </c>
      <c r="H4" s="12" t="s">
        <v>26</v>
      </c>
      <c r="I4" s="2">
        <f t="shared" si="1"/>
        <v>9</v>
      </c>
      <c r="J4" s="12">
        <v>26</v>
      </c>
      <c r="K4" s="12">
        <v>22</v>
      </c>
      <c r="L4" s="2">
        <f t="shared" ref="L4:L14" si="12">(J4*0.3)+(K4*0.2)</f>
        <v>12.2</v>
      </c>
      <c r="M4" s="13" t="s">
        <v>35</v>
      </c>
      <c r="N4" s="2">
        <f t="shared" si="2"/>
        <v>3</v>
      </c>
      <c r="O4" s="12" t="s">
        <v>26</v>
      </c>
      <c r="P4" s="2">
        <f t="shared" si="3"/>
        <v>3</v>
      </c>
      <c r="Q4" s="21">
        <f t="shared" si="4"/>
        <v>27.2</v>
      </c>
      <c r="R4" s="4"/>
      <c r="S4" s="2">
        <f t="shared" si="5"/>
        <v>0</v>
      </c>
      <c r="T4" s="12" t="s">
        <v>0</v>
      </c>
      <c r="U4" s="2">
        <f t="shared" si="6"/>
        <v>0</v>
      </c>
      <c r="V4" s="12" t="s">
        <v>0</v>
      </c>
      <c r="W4" s="2">
        <f t="shared" si="7"/>
        <v>0</v>
      </c>
      <c r="X4" s="12" t="s">
        <v>0</v>
      </c>
      <c r="Y4" s="2">
        <f t="shared" si="8"/>
        <v>0</v>
      </c>
      <c r="Z4" s="12" t="s">
        <v>0</v>
      </c>
      <c r="AA4" s="2">
        <f t="shared" si="9"/>
        <v>0</v>
      </c>
      <c r="AB4" s="21">
        <f t="shared" si="10"/>
        <v>0</v>
      </c>
      <c r="AC4" s="33">
        <f t="shared" si="11"/>
        <v>27.2</v>
      </c>
      <c r="AD4" s="25"/>
    </row>
    <row r="5" spans="1:30" ht="72.75" customHeight="1" x14ac:dyDescent="0.25">
      <c r="A5" s="1">
        <v>3</v>
      </c>
      <c r="B5" s="3">
        <v>2982</v>
      </c>
      <c r="C5" s="3" t="s">
        <v>26</v>
      </c>
      <c r="D5" s="12">
        <v>6.29</v>
      </c>
      <c r="E5" s="12" t="s">
        <v>0</v>
      </c>
      <c r="F5" s="2">
        <f t="shared" si="0"/>
        <v>0</v>
      </c>
      <c r="G5" s="12" t="s">
        <v>26</v>
      </c>
      <c r="H5" s="12" t="s">
        <v>26</v>
      </c>
      <c r="I5" s="2">
        <f t="shared" si="1"/>
        <v>9</v>
      </c>
      <c r="J5" s="12">
        <v>0</v>
      </c>
      <c r="K5" s="12">
        <v>35</v>
      </c>
      <c r="L5" s="2">
        <f t="shared" si="12"/>
        <v>7</v>
      </c>
      <c r="M5" s="13" t="s">
        <v>35</v>
      </c>
      <c r="N5" s="2">
        <f t="shared" si="2"/>
        <v>3</v>
      </c>
      <c r="O5" s="12" t="s">
        <v>26</v>
      </c>
      <c r="P5" s="2">
        <f t="shared" si="3"/>
        <v>3</v>
      </c>
      <c r="Q5" s="21">
        <f t="shared" si="4"/>
        <v>22</v>
      </c>
      <c r="R5" s="4"/>
      <c r="S5" s="2">
        <f t="shared" si="5"/>
        <v>0</v>
      </c>
      <c r="T5" s="12" t="s">
        <v>0</v>
      </c>
      <c r="U5" s="2">
        <f t="shared" si="6"/>
        <v>0</v>
      </c>
      <c r="V5" s="12" t="s">
        <v>0</v>
      </c>
      <c r="W5" s="2">
        <f t="shared" si="7"/>
        <v>0</v>
      </c>
      <c r="X5" s="12" t="s">
        <v>26</v>
      </c>
      <c r="Y5" s="2">
        <f t="shared" si="8"/>
        <v>0.22</v>
      </c>
      <c r="Z5" s="12" t="s">
        <v>0</v>
      </c>
      <c r="AA5" s="2">
        <f t="shared" si="9"/>
        <v>0</v>
      </c>
      <c r="AB5" s="21">
        <f t="shared" si="10"/>
        <v>0.22</v>
      </c>
      <c r="AC5" s="33">
        <f t="shared" si="11"/>
        <v>22.22</v>
      </c>
      <c r="AD5" s="25"/>
    </row>
    <row r="6" spans="1:30" ht="72.75" customHeight="1" x14ac:dyDescent="0.25">
      <c r="A6" s="6">
        <v>4</v>
      </c>
      <c r="B6" s="3">
        <v>2816</v>
      </c>
      <c r="C6" s="3" t="s">
        <v>26</v>
      </c>
      <c r="D6" s="12">
        <v>8.75</v>
      </c>
      <c r="E6" s="12" t="s">
        <v>26</v>
      </c>
      <c r="F6" s="2">
        <f t="shared" si="0"/>
        <v>3</v>
      </c>
      <c r="G6" s="12" t="s">
        <v>26</v>
      </c>
      <c r="H6" s="12" t="s">
        <v>26</v>
      </c>
      <c r="I6" s="2">
        <f t="shared" si="1"/>
        <v>9</v>
      </c>
      <c r="J6" s="12">
        <v>0</v>
      </c>
      <c r="K6" s="12">
        <v>26</v>
      </c>
      <c r="L6" s="2">
        <f t="shared" si="12"/>
        <v>5.2</v>
      </c>
      <c r="M6" s="13" t="s">
        <v>32</v>
      </c>
      <c r="N6" s="2">
        <f t="shared" si="2"/>
        <v>2</v>
      </c>
      <c r="O6" s="12" t="s">
        <v>26</v>
      </c>
      <c r="P6" s="2">
        <f t="shared" si="3"/>
        <v>3</v>
      </c>
      <c r="Q6" s="21">
        <f t="shared" si="4"/>
        <v>22.2</v>
      </c>
      <c r="R6" s="4"/>
      <c r="S6" s="2">
        <f t="shared" si="5"/>
        <v>0</v>
      </c>
      <c r="T6" s="12" t="s">
        <v>0</v>
      </c>
      <c r="U6" s="2">
        <f t="shared" si="6"/>
        <v>0</v>
      </c>
      <c r="V6" s="12" t="s">
        <v>0</v>
      </c>
      <c r="W6" s="2">
        <f t="shared" si="7"/>
        <v>0</v>
      </c>
      <c r="X6" s="12" t="s">
        <v>0</v>
      </c>
      <c r="Y6" s="2">
        <f t="shared" si="8"/>
        <v>0</v>
      </c>
      <c r="Z6" s="12" t="s">
        <v>0</v>
      </c>
      <c r="AA6" s="2">
        <f t="shared" si="9"/>
        <v>0</v>
      </c>
      <c r="AB6" s="21">
        <f t="shared" si="10"/>
        <v>0</v>
      </c>
      <c r="AC6" s="33">
        <f t="shared" si="11"/>
        <v>22.2</v>
      </c>
      <c r="AD6" s="27"/>
    </row>
    <row r="7" spans="1:30" ht="72.75" customHeight="1" x14ac:dyDescent="0.25">
      <c r="A7" s="6">
        <v>5</v>
      </c>
      <c r="B7" s="3">
        <v>3212</v>
      </c>
      <c r="C7" s="3" t="s">
        <v>26</v>
      </c>
      <c r="D7" s="12">
        <v>6.94</v>
      </c>
      <c r="E7" s="12" t="s">
        <v>0</v>
      </c>
      <c r="F7" s="2">
        <f t="shared" si="0"/>
        <v>0</v>
      </c>
      <c r="G7" s="12" t="s">
        <v>26</v>
      </c>
      <c r="H7" s="12" t="s">
        <v>26</v>
      </c>
      <c r="I7" s="2">
        <f t="shared" si="1"/>
        <v>9</v>
      </c>
      <c r="J7" s="12">
        <v>21</v>
      </c>
      <c r="K7" s="12">
        <v>0</v>
      </c>
      <c r="L7" s="2">
        <f t="shared" si="12"/>
        <v>6.3</v>
      </c>
      <c r="M7" s="13" t="s">
        <v>27</v>
      </c>
      <c r="N7" s="2">
        <f t="shared" si="2"/>
        <v>1</v>
      </c>
      <c r="O7" s="12" t="s">
        <v>26</v>
      </c>
      <c r="P7" s="2">
        <f t="shared" si="3"/>
        <v>3</v>
      </c>
      <c r="Q7" s="29">
        <f t="shared" si="4"/>
        <v>19.3</v>
      </c>
      <c r="R7" s="4" t="s">
        <v>28</v>
      </c>
      <c r="S7" s="30">
        <f t="shared" si="5"/>
        <v>0.38600000000000001</v>
      </c>
      <c r="T7" s="12" t="s">
        <v>0</v>
      </c>
      <c r="U7" s="30">
        <f t="shared" si="6"/>
        <v>0</v>
      </c>
      <c r="V7" s="12" t="s">
        <v>0</v>
      </c>
      <c r="W7" s="30">
        <f t="shared" si="7"/>
        <v>0</v>
      </c>
      <c r="X7" s="12" t="s">
        <v>0</v>
      </c>
      <c r="Y7" s="30">
        <f t="shared" si="8"/>
        <v>0</v>
      </c>
      <c r="Z7" s="12" t="s">
        <v>0</v>
      </c>
      <c r="AA7" s="30">
        <f t="shared" si="9"/>
        <v>0</v>
      </c>
      <c r="AB7" s="29">
        <f t="shared" si="10"/>
        <v>0.38600000000000001</v>
      </c>
      <c r="AC7" s="33">
        <f t="shared" si="11"/>
        <v>19.686</v>
      </c>
      <c r="AD7" s="31"/>
    </row>
    <row r="8" spans="1:30" ht="72.75" customHeight="1" x14ac:dyDescent="0.25">
      <c r="A8" s="1">
        <v>6</v>
      </c>
      <c r="B8" s="3">
        <v>2516</v>
      </c>
      <c r="C8" s="3" t="s">
        <v>26</v>
      </c>
      <c r="D8" s="12">
        <v>5.67</v>
      </c>
      <c r="E8" s="12" t="s">
        <v>0</v>
      </c>
      <c r="F8" s="2">
        <f t="shared" si="0"/>
        <v>0</v>
      </c>
      <c r="G8" s="12" t="s">
        <v>26</v>
      </c>
      <c r="H8" s="12" t="s">
        <v>26</v>
      </c>
      <c r="I8" s="2">
        <f t="shared" si="1"/>
        <v>9</v>
      </c>
      <c r="J8" s="12">
        <v>0</v>
      </c>
      <c r="K8" s="12">
        <v>0</v>
      </c>
      <c r="L8" s="2">
        <f t="shared" si="12"/>
        <v>0</v>
      </c>
      <c r="M8" s="26" t="s">
        <v>35</v>
      </c>
      <c r="N8" s="2">
        <f t="shared" si="2"/>
        <v>3</v>
      </c>
      <c r="O8" s="12" t="s">
        <v>26</v>
      </c>
      <c r="P8" s="2">
        <f t="shared" si="3"/>
        <v>3</v>
      </c>
      <c r="Q8" s="21">
        <f t="shared" si="4"/>
        <v>15</v>
      </c>
      <c r="R8" s="4"/>
      <c r="S8" s="2">
        <f t="shared" si="5"/>
        <v>0</v>
      </c>
      <c r="T8" s="12" t="s">
        <v>0</v>
      </c>
      <c r="U8" s="2">
        <f t="shared" si="6"/>
        <v>0</v>
      </c>
      <c r="V8" s="12" t="s">
        <v>0</v>
      </c>
      <c r="W8" s="2">
        <f t="shared" si="7"/>
        <v>0</v>
      </c>
      <c r="X8" s="12" t="s">
        <v>0</v>
      </c>
      <c r="Y8" s="2">
        <f t="shared" si="8"/>
        <v>0</v>
      </c>
      <c r="Z8" s="12" t="s">
        <v>0</v>
      </c>
      <c r="AA8" s="2">
        <f t="shared" si="9"/>
        <v>0</v>
      </c>
      <c r="AB8" s="21">
        <f t="shared" si="10"/>
        <v>0</v>
      </c>
      <c r="AC8" s="33">
        <f t="shared" si="11"/>
        <v>15</v>
      </c>
      <c r="AD8" s="25"/>
    </row>
    <row r="9" spans="1:30" ht="72.75" customHeight="1" x14ac:dyDescent="0.25">
      <c r="A9" s="1">
        <v>7</v>
      </c>
      <c r="B9" s="3">
        <v>2680</v>
      </c>
      <c r="C9" s="3" t="s">
        <v>26</v>
      </c>
      <c r="D9" s="12">
        <v>7.15</v>
      </c>
      <c r="E9" s="12" t="s">
        <v>0</v>
      </c>
      <c r="F9" s="2">
        <f t="shared" si="0"/>
        <v>0</v>
      </c>
      <c r="G9" s="12" t="s">
        <v>26</v>
      </c>
      <c r="H9" s="12" t="s">
        <v>26</v>
      </c>
      <c r="I9" s="2">
        <f t="shared" si="1"/>
        <v>9</v>
      </c>
      <c r="J9" s="12">
        <v>0</v>
      </c>
      <c r="K9" s="12">
        <v>0</v>
      </c>
      <c r="L9" s="2">
        <f t="shared" si="12"/>
        <v>0</v>
      </c>
      <c r="M9" s="26" t="s">
        <v>32</v>
      </c>
      <c r="N9" s="2">
        <f t="shared" si="2"/>
        <v>2</v>
      </c>
      <c r="O9" s="12" t="s">
        <v>26</v>
      </c>
      <c r="P9" s="2">
        <f t="shared" si="3"/>
        <v>3</v>
      </c>
      <c r="Q9" s="21">
        <f t="shared" si="4"/>
        <v>14</v>
      </c>
      <c r="R9" s="4" t="s">
        <v>33</v>
      </c>
      <c r="S9" s="2">
        <f t="shared" si="5"/>
        <v>0.84</v>
      </c>
      <c r="T9" s="12" t="s">
        <v>0</v>
      </c>
      <c r="U9" s="2">
        <f t="shared" si="6"/>
        <v>0</v>
      </c>
      <c r="V9" s="12" t="s">
        <v>0</v>
      </c>
      <c r="W9" s="2">
        <f t="shared" si="7"/>
        <v>0</v>
      </c>
      <c r="X9" s="12" t="s">
        <v>0</v>
      </c>
      <c r="Y9" s="2">
        <f t="shared" si="8"/>
        <v>0</v>
      </c>
      <c r="Z9" s="12" t="s">
        <v>0</v>
      </c>
      <c r="AA9" s="2">
        <f t="shared" si="9"/>
        <v>0</v>
      </c>
      <c r="AB9" s="21">
        <f t="shared" si="10"/>
        <v>0.84</v>
      </c>
      <c r="AC9" s="33">
        <f t="shared" si="11"/>
        <v>14.84</v>
      </c>
      <c r="AD9" s="25"/>
    </row>
    <row r="10" spans="1:30" ht="72.75" customHeight="1" x14ac:dyDescent="0.25">
      <c r="A10" s="6">
        <v>8</v>
      </c>
      <c r="B10" s="3">
        <v>2792</v>
      </c>
      <c r="C10" s="3" t="s">
        <v>26</v>
      </c>
      <c r="D10" s="12">
        <v>6.78</v>
      </c>
      <c r="E10" s="12" t="s">
        <v>0</v>
      </c>
      <c r="F10" s="2">
        <f t="shared" si="0"/>
        <v>0</v>
      </c>
      <c r="G10" s="12" t="s">
        <v>26</v>
      </c>
      <c r="H10" s="12" t="s">
        <v>26</v>
      </c>
      <c r="I10" s="2">
        <f t="shared" si="1"/>
        <v>9</v>
      </c>
      <c r="J10" s="12">
        <v>0</v>
      </c>
      <c r="K10" s="12">
        <v>0</v>
      </c>
      <c r="L10" s="2">
        <f t="shared" si="12"/>
        <v>0</v>
      </c>
      <c r="M10" s="13" t="s">
        <v>27</v>
      </c>
      <c r="N10" s="2">
        <f t="shared" si="2"/>
        <v>1</v>
      </c>
      <c r="O10" s="12" t="s">
        <v>26</v>
      </c>
      <c r="P10" s="2">
        <f t="shared" si="3"/>
        <v>3</v>
      </c>
      <c r="Q10" s="21">
        <f t="shared" si="4"/>
        <v>13</v>
      </c>
      <c r="R10" s="4"/>
      <c r="S10" s="2">
        <f t="shared" si="5"/>
        <v>0</v>
      </c>
      <c r="T10" s="12" t="s">
        <v>0</v>
      </c>
      <c r="U10" s="2">
        <f t="shared" si="6"/>
        <v>0</v>
      </c>
      <c r="V10" s="12" t="s">
        <v>0</v>
      </c>
      <c r="W10" s="2">
        <f t="shared" si="7"/>
        <v>0</v>
      </c>
      <c r="X10" s="12" t="s">
        <v>0</v>
      </c>
      <c r="Y10" s="2">
        <f t="shared" si="8"/>
        <v>0</v>
      </c>
      <c r="Z10" s="12" t="s">
        <v>0</v>
      </c>
      <c r="AA10" s="2">
        <f t="shared" si="9"/>
        <v>0</v>
      </c>
      <c r="AB10" s="21">
        <f t="shared" si="10"/>
        <v>0</v>
      </c>
      <c r="AC10" s="33">
        <f t="shared" si="11"/>
        <v>13</v>
      </c>
      <c r="AD10" s="25"/>
    </row>
    <row r="11" spans="1:30" ht="72.75" customHeight="1" x14ac:dyDescent="0.25">
      <c r="A11" s="6">
        <v>9</v>
      </c>
      <c r="B11" s="3">
        <v>2321</v>
      </c>
      <c r="C11" s="3" t="s">
        <v>26</v>
      </c>
      <c r="D11" s="12">
        <v>7.54</v>
      </c>
      <c r="E11" s="12" t="s">
        <v>0</v>
      </c>
      <c r="F11" s="2">
        <f t="shared" si="0"/>
        <v>0</v>
      </c>
      <c r="G11" s="12" t="s">
        <v>26</v>
      </c>
      <c r="H11" s="12" t="s">
        <v>0</v>
      </c>
      <c r="I11" s="2">
        <f t="shared" si="1"/>
        <v>6</v>
      </c>
      <c r="J11" s="12">
        <v>0</v>
      </c>
      <c r="K11" s="12">
        <v>0</v>
      </c>
      <c r="L11" s="2">
        <f t="shared" si="12"/>
        <v>0</v>
      </c>
      <c r="M11" s="13" t="s">
        <v>35</v>
      </c>
      <c r="N11" s="2">
        <f t="shared" si="2"/>
        <v>3</v>
      </c>
      <c r="O11" s="12" t="s">
        <v>26</v>
      </c>
      <c r="P11" s="2">
        <f t="shared" si="3"/>
        <v>3</v>
      </c>
      <c r="Q11" s="21">
        <f t="shared" si="4"/>
        <v>12</v>
      </c>
      <c r="R11" s="4" t="s">
        <v>28</v>
      </c>
      <c r="S11" s="2">
        <f t="shared" si="5"/>
        <v>0.24</v>
      </c>
      <c r="T11" s="12" t="s">
        <v>0</v>
      </c>
      <c r="U11" s="2">
        <f t="shared" si="6"/>
        <v>0</v>
      </c>
      <c r="V11" s="12" t="s">
        <v>0</v>
      </c>
      <c r="W11" s="2">
        <f t="shared" si="7"/>
        <v>0</v>
      </c>
      <c r="X11" s="12" t="s">
        <v>0</v>
      </c>
      <c r="Y11" s="2">
        <f t="shared" si="8"/>
        <v>0</v>
      </c>
      <c r="Z11" s="12" t="s">
        <v>0</v>
      </c>
      <c r="AA11" s="2">
        <f t="shared" si="9"/>
        <v>0</v>
      </c>
      <c r="AB11" s="21">
        <f t="shared" si="10"/>
        <v>0.24</v>
      </c>
      <c r="AC11" s="33">
        <f t="shared" si="11"/>
        <v>12.24</v>
      </c>
      <c r="AD11" s="25"/>
    </row>
    <row r="12" spans="1:30" ht="72.75" customHeight="1" x14ac:dyDescent="0.25">
      <c r="A12" s="1">
        <v>10</v>
      </c>
      <c r="B12" s="3">
        <v>3058</v>
      </c>
      <c r="C12" s="3" t="s">
        <v>26</v>
      </c>
      <c r="D12" s="12">
        <v>6.56</v>
      </c>
      <c r="E12" s="12" t="s">
        <v>0</v>
      </c>
      <c r="F12" s="2">
        <f t="shared" si="0"/>
        <v>0</v>
      </c>
      <c r="G12" s="12" t="s">
        <v>26</v>
      </c>
      <c r="H12" s="12" t="s">
        <v>26</v>
      </c>
      <c r="I12" s="2">
        <f t="shared" si="1"/>
        <v>9</v>
      </c>
      <c r="J12" s="12">
        <v>0</v>
      </c>
      <c r="K12" s="12">
        <v>0</v>
      </c>
      <c r="L12" s="2">
        <f t="shared" si="12"/>
        <v>0</v>
      </c>
      <c r="M12" s="13" t="s">
        <v>35</v>
      </c>
      <c r="N12" s="2">
        <f t="shared" si="2"/>
        <v>3</v>
      </c>
      <c r="O12" s="12" t="s">
        <v>0</v>
      </c>
      <c r="P12" s="2">
        <f t="shared" si="3"/>
        <v>0</v>
      </c>
      <c r="Q12" s="21">
        <f t="shared" si="4"/>
        <v>12</v>
      </c>
      <c r="R12" s="4"/>
      <c r="S12" s="2">
        <f t="shared" si="5"/>
        <v>0</v>
      </c>
      <c r="T12" s="12" t="s">
        <v>0</v>
      </c>
      <c r="U12" s="2">
        <f t="shared" si="6"/>
        <v>0</v>
      </c>
      <c r="V12" s="12" t="s">
        <v>0</v>
      </c>
      <c r="W12" s="2">
        <f t="shared" si="7"/>
        <v>0</v>
      </c>
      <c r="X12" s="12" t="s">
        <v>0</v>
      </c>
      <c r="Y12" s="2">
        <f t="shared" si="8"/>
        <v>0</v>
      </c>
      <c r="Z12" s="12" t="s">
        <v>0</v>
      </c>
      <c r="AA12" s="2">
        <f t="shared" si="9"/>
        <v>0</v>
      </c>
      <c r="AB12" s="21">
        <f t="shared" si="10"/>
        <v>0</v>
      </c>
      <c r="AC12" s="33">
        <f t="shared" si="11"/>
        <v>12</v>
      </c>
      <c r="AD12" s="25"/>
    </row>
    <row r="13" spans="1:30" ht="72.75" customHeight="1" x14ac:dyDescent="0.25">
      <c r="A13" s="1">
        <v>11</v>
      </c>
      <c r="B13" s="3">
        <v>3211</v>
      </c>
      <c r="C13" s="3" t="s">
        <v>26</v>
      </c>
      <c r="D13" s="12">
        <v>5.38</v>
      </c>
      <c r="E13" s="12" t="s">
        <v>0</v>
      </c>
      <c r="F13" s="2">
        <f t="shared" si="0"/>
        <v>0</v>
      </c>
      <c r="G13" s="12" t="s">
        <v>26</v>
      </c>
      <c r="H13" s="12" t="s">
        <v>0</v>
      </c>
      <c r="I13" s="2">
        <f t="shared" si="1"/>
        <v>6</v>
      </c>
      <c r="J13" s="12">
        <v>0</v>
      </c>
      <c r="K13" s="12">
        <v>5</v>
      </c>
      <c r="L13" s="2">
        <f t="shared" si="12"/>
        <v>1</v>
      </c>
      <c r="M13" s="13" t="s">
        <v>27</v>
      </c>
      <c r="N13" s="2">
        <f t="shared" si="2"/>
        <v>1</v>
      </c>
      <c r="O13" s="12" t="s">
        <v>26</v>
      </c>
      <c r="P13" s="2">
        <f t="shared" si="3"/>
        <v>3</v>
      </c>
      <c r="Q13" s="21">
        <f t="shared" si="4"/>
        <v>11</v>
      </c>
      <c r="R13" s="4"/>
      <c r="S13" s="2">
        <f t="shared" si="5"/>
        <v>0</v>
      </c>
      <c r="T13" s="12" t="s">
        <v>0</v>
      </c>
      <c r="U13" s="2">
        <f t="shared" si="6"/>
        <v>0</v>
      </c>
      <c r="V13" s="12" t="s">
        <v>0</v>
      </c>
      <c r="W13" s="2">
        <f t="shared" si="7"/>
        <v>0</v>
      </c>
      <c r="X13" s="12" t="s">
        <v>0</v>
      </c>
      <c r="Y13" s="2">
        <f t="shared" si="8"/>
        <v>0</v>
      </c>
      <c r="Z13" s="12" t="s">
        <v>0</v>
      </c>
      <c r="AA13" s="2">
        <f t="shared" si="9"/>
        <v>0</v>
      </c>
      <c r="AB13" s="21">
        <f t="shared" si="10"/>
        <v>0</v>
      </c>
      <c r="AC13" s="33">
        <f t="shared" si="11"/>
        <v>11</v>
      </c>
      <c r="AD13" s="25"/>
    </row>
    <row r="14" spans="1:30" ht="72.75" customHeight="1" x14ac:dyDescent="0.25">
      <c r="A14" s="6">
        <v>12</v>
      </c>
      <c r="B14" s="3">
        <v>2986</v>
      </c>
      <c r="C14" s="3" t="s">
        <v>26</v>
      </c>
      <c r="D14" s="12">
        <v>7.25</v>
      </c>
      <c r="E14" s="12" t="s">
        <v>0</v>
      </c>
      <c r="F14" s="2">
        <f t="shared" si="0"/>
        <v>0</v>
      </c>
      <c r="G14" s="12" t="s">
        <v>0</v>
      </c>
      <c r="H14" s="12" t="s">
        <v>0</v>
      </c>
      <c r="I14" s="2">
        <f t="shared" si="1"/>
        <v>0</v>
      </c>
      <c r="J14" s="12">
        <v>0</v>
      </c>
      <c r="K14" s="12">
        <v>0</v>
      </c>
      <c r="L14" s="2">
        <f t="shared" si="12"/>
        <v>0</v>
      </c>
      <c r="M14" s="13" t="s">
        <v>34</v>
      </c>
      <c r="N14" s="2">
        <f t="shared" si="2"/>
        <v>0</v>
      </c>
      <c r="O14" s="12" t="s">
        <v>0</v>
      </c>
      <c r="P14" s="2">
        <f t="shared" si="3"/>
        <v>0</v>
      </c>
      <c r="Q14" s="21">
        <f t="shared" si="4"/>
        <v>0</v>
      </c>
      <c r="R14" s="4"/>
      <c r="S14" s="2">
        <f t="shared" si="5"/>
        <v>0</v>
      </c>
      <c r="T14" s="12" t="s">
        <v>0</v>
      </c>
      <c r="U14" s="2">
        <f t="shared" si="6"/>
        <v>0</v>
      </c>
      <c r="V14" s="12" t="s">
        <v>0</v>
      </c>
      <c r="W14" s="2">
        <f t="shared" si="7"/>
        <v>0</v>
      </c>
      <c r="X14" s="12" t="s">
        <v>0</v>
      </c>
      <c r="Y14" s="2">
        <f t="shared" si="8"/>
        <v>0</v>
      </c>
      <c r="Z14" s="12" t="s">
        <v>0</v>
      </c>
      <c r="AA14" s="2">
        <f t="shared" si="9"/>
        <v>0</v>
      </c>
      <c r="AB14" s="21">
        <f t="shared" si="10"/>
        <v>0</v>
      </c>
      <c r="AC14" s="33">
        <f t="shared" si="11"/>
        <v>0</v>
      </c>
      <c r="AD14" s="25"/>
    </row>
    <row r="17" spans="1:30" ht="40.5" customHeight="1" x14ac:dyDescent="0.25">
      <c r="A17" s="35" t="s">
        <v>39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63.75" thickBot="1" x14ac:dyDescent="0.3">
      <c r="A18" s="14" t="s">
        <v>23</v>
      </c>
      <c r="B18" s="15" t="s">
        <v>40</v>
      </c>
      <c r="C18" s="15" t="s">
        <v>22</v>
      </c>
      <c r="D18" s="16" t="s">
        <v>21</v>
      </c>
      <c r="E18" s="16" t="s">
        <v>20</v>
      </c>
      <c r="F18" s="19" t="s">
        <v>19</v>
      </c>
      <c r="G18" s="17" t="s">
        <v>31</v>
      </c>
      <c r="H18" s="16" t="s">
        <v>18</v>
      </c>
      <c r="I18" s="19" t="s">
        <v>25</v>
      </c>
      <c r="J18" s="16" t="s">
        <v>29</v>
      </c>
      <c r="K18" s="16" t="s">
        <v>30</v>
      </c>
      <c r="L18" s="19" t="s">
        <v>17</v>
      </c>
      <c r="M18" s="16" t="s">
        <v>16</v>
      </c>
      <c r="N18" s="19" t="s">
        <v>15</v>
      </c>
      <c r="O18" s="16" t="s">
        <v>14</v>
      </c>
      <c r="P18" s="19" t="s">
        <v>13</v>
      </c>
      <c r="Q18" s="20" t="s">
        <v>12</v>
      </c>
      <c r="R18" s="18" t="s">
        <v>11</v>
      </c>
      <c r="S18" s="19" t="s">
        <v>10</v>
      </c>
      <c r="T18" s="16" t="s">
        <v>9</v>
      </c>
      <c r="U18" s="19" t="s">
        <v>8</v>
      </c>
      <c r="V18" s="16" t="s">
        <v>7</v>
      </c>
      <c r="W18" s="22" t="s">
        <v>6</v>
      </c>
      <c r="X18" s="16" t="s">
        <v>5</v>
      </c>
      <c r="Y18" s="22" t="s">
        <v>4</v>
      </c>
      <c r="Z18" s="16" t="s">
        <v>3</v>
      </c>
      <c r="AA18" s="19" t="s">
        <v>2</v>
      </c>
      <c r="AB18" s="20" t="s">
        <v>24</v>
      </c>
      <c r="AC18" s="23" t="s">
        <v>1</v>
      </c>
      <c r="AD18" s="23" t="s">
        <v>36</v>
      </c>
    </row>
    <row r="19" spans="1:30" ht="40.5" customHeight="1" x14ac:dyDescent="0.25">
      <c r="A19" s="1">
        <v>1</v>
      </c>
      <c r="B19" s="3">
        <v>2749</v>
      </c>
      <c r="C19" s="3" t="s">
        <v>0</v>
      </c>
      <c r="D19" s="12" t="s">
        <v>37</v>
      </c>
      <c r="E19" s="12" t="s">
        <v>0</v>
      </c>
      <c r="F19" s="2">
        <f>IF(E19="ΝΑΙ",3,0)</f>
        <v>0</v>
      </c>
      <c r="G19" s="12" t="s">
        <v>0</v>
      </c>
      <c r="H19" s="12" t="s">
        <v>0</v>
      </c>
      <c r="I19" s="2">
        <f>IF(G19="ΟΧΙ",0,IF(H19="ΝΑΙ",9,6))</f>
        <v>0</v>
      </c>
      <c r="J19" s="12">
        <v>0</v>
      </c>
      <c r="K19" s="12">
        <v>0</v>
      </c>
      <c r="L19" s="2">
        <f>(J19*0.3)+(K19*0.2)</f>
        <v>0</v>
      </c>
      <c r="M19" s="13" t="s">
        <v>34</v>
      </c>
      <c r="N19" s="2">
        <f>IF(M19="ΚΑΛΗ ΓΝΩΣΗ",1,IF(M19="ΠΟΛΥ ΚΑΛΗ ΓΝΩΣΗ",2,IF(M19="ΑΡΙΣΤΗ ΓΝΩΣΗ",3,0)))</f>
        <v>0</v>
      </c>
      <c r="O19" s="12" t="s">
        <v>26</v>
      </c>
      <c r="P19" s="2">
        <f>IF(O19="ΝΑΙ",3,0)</f>
        <v>3</v>
      </c>
      <c r="Q19" s="21">
        <f>IF(C19="ΝΑΙ",F19+I19+L19+N19+P19,0)</f>
        <v>0</v>
      </c>
      <c r="R19" s="4"/>
      <c r="S19" s="2">
        <f>IF(R19="0-6μηνες",0.02*Q19,IF(R19="7-12μηνες",0.04*Q19,IF(R19="13-18μηνες",0.06*Q19,IF(R19="19-24μηνες",0.08*Q19,IF(R19="24+",Q19*0.1,0)))))</f>
        <v>0</v>
      </c>
      <c r="T19" s="12" t="s">
        <v>0</v>
      </c>
      <c r="U19" s="2">
        <f>IF(T19="ΟΧΙ",0,0.01*Q19)</f>
        <v>0</v>
      </c>
      <c r="V19" s="12" t="s">
        <v>0</v>
      </c>
      <c r="W19" s="2">
        <f>IF(V19="ΟΧΙ",0,0.01*Q19)</f>
        <v>0</v>
      </c>
      <c r="X19" s="12" t="s">
        <v>0</v>
      </c>
      <c r="Y19" s="2">
        <f>IF(X19="ΟΧΙ",0,0.01*Q19)</f>
        <v>0</v>
      </c>
      <c r="Z19" s="12" t="s">
        <v>0</v>
      </c>
      <c r="AA19" s="2">
        <f>IF(Z19="ΟΧΙ",0,0.01*Q19)</f>
        <v>0</v>
      </c>
      <c r="AB19" s="21">
        <f>S19+U19+W19+Y19+AA19</f>
        <v>0</v>
      </c>
      <c r="AC19" s="24">
        <f>Q19+AB19</f>
        <v>0</v>
      </c>
      <c r="AD19" s="25" t="s">
        <v>38</v>
      </c>
    </row>
  </sheetData>
  <sortState ref="A3:AH14">
    <sortCondition descending="1" ref="AC3:AC14"/>
  </sortState>
  <mergeCells count="2">
    <mergeCell ref="A1:AD1"/>
    <mergeCell ref="A17:AD17"/>
  </mergeCells>
  <dataValidations count="7">
    <dataValidation type="list" allowBlank="1" showInputMessage="1" showErrorMessage="1" sqref="R2 R18:R19 R4:R14">
      <formula1>"0-6μηνες,7-12μηνες,13-18μηνες,19-24μηνες,24+"</formula1>
    </dataValidation>
    <dataValidation type="decimal" allowBlank="1" showInputMessage="1" showErrorMessage="1" sqref="D3">
      <formula1>5</formula1>
      <formula2>10</formula2>
    </dataValidation>
    <dataValidation type="list" allowBlank="1" showInputMessage="1" showErrorMessage="1" sqref="R3">
      <formula1>"ΚΑΘΟΛΟΥ,0-6μηνες,7-12μηνες,13-18μηνες,19-24μηνες,24+"</formula1>
    </dataValidation>
    <dataValidation type="list" allowBlank="1" showInputMessage="1" showErrorMessage="1" sqref="M2:M14 M18:M19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C2:C14 C18:C19">
      <formula1>"ΝΑΙ,ΟΧΙ"</formula1>
    </dataValidation>
    <dataValidation type="list" allowBlank="1" showInputMessage="1" showErrorMessage="1" sqref="X2:X14 V18:V19 V2:V14 T18:T19 T2:T14 H18:H19 H2:H14 Z18:Z19 Z2:Z14 E18:E19 E2:E14 O18:O19 O2:O14 X18:X19">
      <formula1>"ΝΑΙ,ΟΧΙ"</formula1>
    </dataValidation>
    <dataValidation type="list" allowBlank="1" showInputMessage="1" showErrorMessage="1" sqref="G3:G14 G19">
      <formula1>"ΟΧΙ,ΝΑΙ,ΔΙΔΑΚΤΟΡΙΚΟ"</formula1>
    </dataValidation>
  </dataValidations>
  <pageMargins left="0.25" right="0.25" top="0.75" bottom="0.75" header="0.3" footer="0.3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Κωνσταντίνα Φούσα</dc:creator>
  <cp:lastModifiedBy>Κωνσταντίνα Φούσα</cp:lastModifiedBy>
  <cp:lastPrinted>2020-03-04T07:34:14Z</cp:lastPrinted>
  <dcterms:created xsi:type="dcterms:W3CDTF">2019-11-19T07:12:00Z</dcterms:created>
  <dcterms:modified xsi:type="dcterms:W3CDTF">2020-03-09T15:03:34Z</dcterms:modified>
</cp:coreProperties>
</file>