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64.241\kdvm1420\ΚΔΒΜ ΝΕΑ ΦΑΣΗ 2014-2020\ΕΙΣΗΓΗΣΕΙΣ_ΑΠΟΦΑΣΕΙΣ_ΔΣ\ΟΜΑΔΑΣ ΕΡΓΟΥ\ΠΡΟΣΚΛΗΣΗ ΟΙΚΟΝΟΜΙΚΟΙ ΥΠΕΥΘΥΝΟΣ ΔΗΜΟΣΙΟΤΗΤΑΣ\"/>
    </mc:Choice>
  </mc:AlternateContent>
  <bookViews>
    <workbookView xWindow="0" yWindow="0" windowWidth="28800" windowHeight="11700"/>
  </bookViews>
  <sheets>
    <sheet name="ΔΗΜΟΣΙΟΤΗΤ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Q17" i="1"/>
  <c r="AC17" i="1" s="1"/>
  <c r="P17" i="1"/>
  <c r="N17" i="1"/>
  <c r="L17" i="1"/>
  <c r="F17" i="1"/>
  <c r="S16" i="1"/>
  <c r="Q16" i="1"/>
  <c r="AA16" i="1" s="1"/>
  <c r="P16" i="1"/>
  <c r="N16" i="1"/>
  <c r="L16" i="1"/>
  <c r="I16" i="1"/>
  <c r="F16" i="1"/>
  <c r="W15" i="1"/>
  <c r="S15" i="1"/>
  <c r="Q15" i="1"/>
  <c r="U15" i="1" s="1"/>
  <c r="P15" i="1"/>
  <c r="N15" i="1"/>
  <c r="L15" i="1"/>
  <c r="F15" i="1"/>
  <c r="W14" i="1"/>
  <c r="S14" i="1"/>
  <c r="Q14" i="1"/>
  <c r="U14" i="1" s="1"/>
  <c r="P14" i="1"/>
  <c r="N14" i="1"/>
  <c r="L14" i="1"/>
  <c r="F14" i="1"/>
  <c r="W13" i="1"/>
  <c r="S13" i="1"/>
  <c r="Q13" i="1"/>
  <c r="U13" i="1" s="1"/>
  <c r="P13" i="1"/>
  <c r="N13" i="1"/>
  <c r="L13" i="1"/>
  <c r="F13" i="1"/>
  <c r="W12" i="1"/>
  <c r="S12" i="1"/>
  <c r="Q12" i="1"/>
  <c r="U12" i="1" s="1"/>
  <c r="P12" i="1"/>
  <c r="N12" i="1"/>
  <c r="F12" i="1"/>
  <c r="S11" i="1"/>
  <c r="Q11" i="1"/>
  <c r="AA11" i="1" s="1"/>
  <c r="P11" i="1"/>
  <c r="N11" i="1"/>
  <c r="F11" i="1"/>
  <c r="W10" i="1"/>
  <c r="S10" i="1"/>
  <c r="Q10" i="1"/>
  <c r="Y10" i="1" s="1"/>
  <c r="P10" i="1"/>
  <c r="N10" i="1"/>
  <c r="L10" i="1"/>
  <c r="F10" i="1"/>
  <c r="S9" i="1"/>
  <c r="Q9" i="1"/>
  <c r="Y9" i="1" s="1"/>
  <c r="P9" i="1"/>
  <c r="N9" i="1"/>
  <c r="L9" i="1"/>
  <c r="F9" i="1"/>
  <c r="S8" i="1"/>
  <c r="Q8" i="1"/>
  <c r="Y8" i="1" s="1"/>
  <c r="P8" i="1"/>
  <c r="N8" i="1"/>
  <c r="L8" i="1"/>
  <c r="F8" i="1"/>
  <c r="AA4" i="1"/>
  <c r="Y4" i="1"/>
  <c r="W4" i="1"/>
  <c r="U4" i="1"/>
  <c r="S4" i="1"/>
  <c r="P4" i="1"/>
  <c r="N4" i="1"/>
  <c r="I4" i="1"/>
  <c r="F4" i="1"/>
  <c r="AA3" i="1"/>
  <c r="Y3" i="1"/>
  <c r="W3" i="1"/>
  <c r="U3" i="1"/>
  <c r="S3" i="1"/>
  <c r="P3" i="1"/>
  <c r="N3" i="1"/>
  <c r="L3" i="1"/>
  <c r="I3" i="1"/>
  <c r="F3" i="1"/>
  <c r="W9" i="1" l="1"/>
  <c r="AA10" i="1"/>
  <c r="AA12" i="1"/>
  <c r="AA13" i="1"/>
  <c r="AA14" i="1"/>
  <c r="AA15" i="1"/>
  <c r="AB3" i="1"/>
  <c r="W8" i="1"/>
  <c r="U17" i="1"/>
  <c r="U16" i="1"/>
  <c r="Q3" i="1"/>
  <c r="AC3" i="1" s="1"/>
  <c r="U11" i="1"/>
  <c r="Q4" i="1"/>
  <c r="AB4" i="1"/>
  <c r="AA8" i="1"/>
  <c r="AA9" i="1"/>
  <c r="AB14" i="1"/>
  <c r="AC14" i="1" s="1"/>
  <c r="U8" i="1"/>
  <c r="U9" i="1"/>
  <c r="U10" i="1"/>
  <c r="AB10" i="1" s="1"/>
  <c r="AC10" i="1" s="1"/>
  <c r="W11" i="1"/>
  <c r="AB11" i="1" s="1"/>
  <c r="AC11" i="1" s="1"/>
  <c r="Y12" i="1"/>
  <c r="AB12" i="1" s="1"/>
  <c r="AC12" i="1" s="1"/>
  <c r="Y13" i="1"/>
  <c r="Y14" i="1"/>
  <c r="Y15" i="1"/>
  <c r="AB15" i="1" s="1"/>
  <c r="AC15" i="1" s="1"/>
  <c r="W16" i="1"/>
  <c r="W17" i="1"/>
  <c r="Y11" i="1"/>
  <c r="Y16" i="1"/>
  <c r="AA17" i="1"/>
  <c r="AB13" i="1" l="1"/>
  <c r="AC13" i="1" s="1"/>
  <c r="AB9" i="1"/>
  <c r="AC9" i="1" s="1"/>
  <c r="AB8" i="1"/>
  <c r="AC8" i="1" s="1"/>
  <c r="AC4" i="1"/>
  <c r="AB16" i="1"/>
  <c r="AC16" i="1" s="1"/>
</calcChain>
</file>

<file path=xl/sharedStrings.xml><?xml version="1.0" encoding="utf-8"?>
<sst xmlns="http://schemas.openxmlformats.org/spreadsheetml/2006/main" count="102" uniqueCount="37">
  <si>
    <r>
      <t>ΟΡΙΣΤΙΚΟΣ ΠΙΝΑΚΑΣ ΚΑΤΑΤΑΞΗΣ  ΓΙΑ ΤΗ ΘΕΣΗ ΤΟΥ ΥΠΕΥΘΥΝΟΥ ΔΗΜΟΣΙΟΤΗΤΑΣ ΣΤΑ Κ.Δ.Β.Μ.  (ΑΡ. ΠΡΩΤ. ΠΡΟΣΚΛΗΣΗΣ : 660/2/805/13-01-2020)</t>
    </r>
    <r>
      <rPr>
        <b/>
        <sz val="9"/>
        <color rgb="FF000000"/>
        <rFont val="Calibri"/>
        <family val="2"/>
        <charset val="161"/>
        <scheme val="minor"/>
      </rPr>
      <t> </t>
    </r>
  </si>
  <si>
    <t>α/α</t>
  </si>
  <si>
    <t>ΚΩΔΙΚΟΣ</t>
  </si>
  <si>
    <t>ΠΡΟΑΠΑΙΤΟΥΜΕΝΑ</t>
  </si>
  <si>
    <t>ΒΑΘΜΟΣ ΠΤΥΧΙΟΥ</t>
  </si>
  <si>
    <t>ΔΕΥΤΕΡΟ ΠΤΥΧΙΟ</t>
  </si>
  <si>
    <t>ΔΕΥΤΕΡΟ ΠΤΥΧΙΟ
ΜΟΡΙΑ</t>
  </si>
  <si>
    <t>ΚΑΤΟΧΟΣ ΜΕΤΑΠΤΥΧΙΑΚΟΥ/ΔΙΔΑΚΤΟΡΙΚΟΥ</t>
  </si>
  <si>
    <t>ΣΥΝΑΦΕΙΑ</t>
  </si>
  <si>
    <t>ΜΕΤΑΠΤΥΧΙΑΚΟ/ΔΙΔΑΚΤΟΡΙΚΟ
ΜΟΡΙΑ</t>
  </si>
  <si>
    <t>ΕΠΑΓΓΕΛΜΑΤΙΚΗ ΕΜΠΕΙΡΙΑ ΣΕ ΣΥΓΧΡΗΜΑΤΟΔΟΤΟΥΜΕΝΑ ΕΡΓΑ ΕΣΠΑ</t>
  </si>
  <si>
    <t>ΕΠΑΓΓΕΛΜΑΤΙΚΗ ΕΜΠΕΙΡΙΑ ΣΕ ΔΙΑΧΕΙΡΙΣΗ ΠΑΡΑΚΟΛΟΥΘΗΣΗΣΥΓΧΡΗΜΑΤΟΔΟΤΟΥΜΕΝΑ ΕΡΓΑ ΕΣΠΑ</t>
  </si>
  <si>
    <t>ΕΠΑΓΓΕΛΜΑΤΙΚΗ ΕΜΠΕΙΡΙΑ ΜΟΡΙΑ</t>
  </si>
  <si>
    <t>ΞΕΝΗ ΓΛΩΣΣΑ</t>
  </si>
  <si>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</si>
  <si>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</si>
  <si>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</si>
  <si>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</si>
  <si>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</si>
  <si>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</si>
  <si>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</si>
  <si>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</si>
  <si>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</si>
  <si>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</si>
  <si>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</si>
  <si>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</si>
  <si>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</si>
  <si>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</si>
  <si>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ΣΥΝΟΛΟ  ΜΟΡΙΩΝ ΚΟΙΝΩΝΙΚΑ ΚΡΙΤΗΡΙΑ</t>
  </si>
  <si>
    <t>ΓΕΝΙΚΟ ΣΥΝΟΛΟ</t>
  </si>
  <si>
    <t>Παρατηρήσεις</t>
  </si>
  <si>
    <t>ΝΑΙ</t>
  </si>
  <si>
    <t>ΟΧΙ</t>
  </si>
  <si>
    <t>ΑΡΙΣΤΗ ΓΝΩΣΗ</t>
  </si>
  <si>
    <t>ΧΩΡΙΣ ΠΙΣΤΟΠΟΙΗΣΗ</t>
  </si>
  <si>
    <t>ΠΙΝΑΚΑΣ ΑΠΟΡΙΦΘΕΝΤΩΝ ΓΙΑ ΓΙΑ ΤΗ ΘΕΣΗ ΤΟΥ ΥΠΕΥΘΥΝΟΥ ΔΗΜΟΣΙΟΤΗΤΑΣ ΣΤΑ Κ.Δ.Β.Μ.  (ΑΡ. ΠΡΩΤ. ΠΡΟΣΚΛΗΣΗΣ : 660/2/805/13-01-2020) </t>
  </si>
  <si>
    <t>Δεν πληροί το προαπαιτούμενο κριτήριο της τριετούς επαγγελματικής εμπειρίας σύμφωνα με την πρόσκληση.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</si>
</sst>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7" fillId="0" borderId="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" sqref="A6:AD6"/>
    </sheetView>
  </sheetViews>
  <sheetFormatPr defaultRowHeight="15" x14ac:dyDescent="0.25"/>
  <cols>
    <col min="1" max="1" width="4.42578125" style="1" bestFit="1" customWidth="1"/>
    <col min="2" max="2" width="19.5703125" style="1" customWidth="1"/>
    <col min="3" max="3" width="18.7109375" style="1" bestFit="1" customWidth="1"/>
    <col min="4" max="4" width="17.5703125" style="1" bestFit="1" customWidth="1"/>
    <col min="5" max="6" width="16.140625" style="1" bestFit="1" customWidth="1"/>
    <col min="7" max="7" width="16.42578125" style="1" bestFit="1" customWidth="1"/>
    <col min="8" max="8" width="10.42578125" style="1" bestFit="1" customWidth="1"/>
    <col min="9" max="9" width="15.28515625" style="1" bestFit="1" customWidth="1"/>
    <col min="10" max="10" width="19.7109375" style="1" bestFit="1" customWidth="1"/>
    <col min="11" max="11" width="18.7109375" style="1" bestFit="1" customWidth="1"/>
    <col min="12" max="12" width="16.5703125" style="1" bestFit="1" customWidth="1"/>
    <col min="13" max="13" width="17.28515625" style="1" bestFit="1" customWidth="1"/>
    <col min="14" max="14" width="13.140625" style="1" bestFit="1" customWidth="1"/>
    <col min="15" max="15" width="7" style="1" bestFit="1" customWidth="1"/>
    <col min="16" max="16" width="7.28515625" style="1" bestFit="1" customWidth="1"/>
    <col min="17" max="17" width="14" style="1" bestFit="1" customWidth="1"/>
    <col min="18" max="19" width="8.5703125" style="1" bestFit="1" customWidth="1"/>
    <col min="20" max="20" width="11.140625" style="1" bestFit="1" customWidth="1"/>
    <col min="21" max="21" width="9.7109375" style="1" bestFit="1" customWidth="1"/>
    <col min="22" max="22" width="16.5703125" style="1" bestFit="1" customWidth="1"/>
    <col min="23" max="23" width="14.7109375" style="1" bestFit="1" customWidth="1"/>
    <col min="24" max="24" width="12.140625" style="1" bestFit="1" customWidth="1"/>
    <col min="25" max="25" width="10.85546875" style="1" bestFit="1" customWidth="1"/>
    <col min="26" max="26" width="6.42578125" style="1" bestFit="1" customWidth="1"/>
    <col min="27" max="27" width="7.28515625" style="1" bestFit="1" customWidth="1"/>
    <col min="28" max="28" width="22.42578125" style="1" customWidth="1"/>
    <col min="29" max="29" width="8.7109375" style="1" bestFit="1" customWidth="1"/>
    <col min="30" max="30" width="38.5703125" style="1" customWidth="1"/>
    <col min="31" max="16384" width="9.140625" style="1"/>
  </cols>
  <sheetData>
    <row r="1" spans="1:30" ht="42.75" customHeight="1" thickBo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8"/>
    </row>
    <row r="2" spans="1:30" ht="90.75" thickBot="1" x14ac:dyDescent="0.3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5" t="s">
        <v>9</v>
      </c>
      <c r="J2" s="4" t="s">
        <v>10</v>
      </c>
      <c r="K2" s="4" t="s">
        <v>11</v>
      </c>
      <c r="L2" s="5" t="s">
        <v>12</v>
      </c>
      <c r="M2" s="4" t="s">
        <v>13</v>
      </c>
      <c r="N2" s="5" t="s">
        <v>14</v>
      </c>
      <c r="O2" s="4" t="s">
        <v>15</v>
      </c>
      <c r="P2" s="5" t="s">
        <v>16</v>
      </c>
      <c r="Q2" s="7" t="s">
        <v>17</v>
      </c>
      <c r="R2" s="8" t="s">
        <v>18</v>
      </c>
      <c r="S2" s="5" t="s">
        <v>19</v>
      </c>
      <c r="T2" s="4" t="s">
        <v>20</v>
      </c>
      <c r="U2" s="5" t="s">
        <v>21</v>
      </c>
      <c r="V2" s="4" t="s">
        <v>22</v>
      </c>
      <c r="W2" s="9" t="s">
        <v>23</v>
      </c>
      <c r="X2" s="4" t="s">
        <v>24</v>
      </c>
      <c r="Y2" s="9" t="s">
        <v>25</v>
      </c>
      <c r="Z2" s="4" t="s">
        <v>26</v>
      </c>
      <c r="AA2" s="5" t="s">
        <v>27</v>
      </c>
      <c r="AB2" s="7" t="s">
        <v>28</v>
      </c>
      <c r="AC2" s="10" t="s">
        <v>29</v>
      </c>
      <c r="AD2" s="11" t="s">
        <v>30</v>
      </c>
    </row>
    <row r="3" spans="1:30" ht="43.5" customHeight="1" x14ac:dyDescent="0.25">
      <c r="A3" s="12">
        <v>1</v>
      </c>
      <c r="B3" s="13">
        <v>3210</v>
      </c>
      <c r="C3" s="13" t="s">
        <v>31</v>
      </c>
      <c r="D3" s="14"/>
      <c r="E3" s="14" t="s">
        <v>32</v>
      </c>
      <c r="F3" s="15">
        <f>IF(E3="ΝΑΙ",3,0)</f>
        <v>0</v>
      </c>
      <c r="G3" s="14" t="s">
        <v>31</v>
      </c>
      <c r="H3" s="14" t="s">
        <v>31</v>
      </c>
      <c r="I3" s="15">
        <f>IF(G3="ΟΧΙ",0,IF(H3="ΝΑΙ",9,6))</f>
        <v>9</v>
      </c>
      <c r="J3" s="14">
        <v>5</v>
      </c>
      <c r="K3" s="14">
        <v>0</v>
      </c>
      <c r="L3" s="15">
        <f>(J3*0.3)+(K3*0.2)</f>
        <v>1.5</v>
      </c>
      <c r="M3" s="16" t="s">
        <v>33</v>
      </c>
      <c r="N3" s="15">
        <f>IF(M3="ΚΑΛΗ ΓΝΩΣΗ",1,IF(M3="ΠΟΛΥ ΚΑΛΗ ΓΝΩΣΗ",2,IF(M3="ΑΡΙΣΤΗ ΓΝΩΣΗ",3,0)))</f>
        <v>3</v>
      </c>
      <c r="O3" s="14" t="s">
        <v>31</v>
      </c>
      <c r="P3" s="15">
        <f>IF(O3="ΝΑΙ",3,0)</f>
        <v>3</v>
      </c>
      <c r="Q3" s="17">
        <f>IF(C3="ΝΑΙ",F3+I3+L3+N3+P3,0)</f>
        <v>16.5</v>
      </c>
      <c r="R3" s="18"/>
      <c r="S3" s="15">
        <f>IF(R3="0-6μηνες",0.02*Q3,IF(R3="7-12μηνες",0.04*Q3,IF(R3="13-18μηνες",0.06*Q3,IF(R3="19-24μηνες",0.08*Q3,IF(R3="24+",Q3*0.1,0)))))</f>
        <v>0</v>
      </c>
      <c r="T3" s="14" t="s">
        <v>32</v>
      </c>
      <c r="U3" s="15">
        <f>IF(T3="ΟΧΙ",0,0.01*Q3)</f>
        <v>0</v>
      </c>
      <c r="V3" s="14" t="s">
        <v>32</v>
      </c>
      <c r="W3" s="15">
        <f>IF(V3="ΟΧΙ",0,0.01*Q3)</f>
        <v>0</v>
      </c>
      <c r="X3" s="14" t="s">
        <v>32</v>
      </c>
      <c r="Y3" s="15">
        <f>IF(X3="ΟΧΙ",0,0.01*Q3)</f>
        <v>0</v>
      </c>
      <c r="Z3" s="14" t="s">
        <v>32</v>
      </c>
      <c r="AA3" s="15">
        <f>IF(Z3="ΟΧΙ",0,0.01*Q3)</f>
        <v>0</v>
      </c>
      <c r="AB3" s="17">
        <f>S3+U3+W3+Y3+AA3</f>
        <v>0</v>
      </c>
      <c r="AC3" s="19">
        <f>Q3+AB3</f>
        <v>16.5</v>
      </c>
      <c r="AD3" s="20"/>
    </row>
    <row r="4" spans="1:30" ht="47.25" customHeight="1" x14ac:dyDescent="0.25">
      <c r="A4" s="21">
        <v>2</v>
      </c>
      <c r="B4" s="22">
        <v>2980</v>
      </c>
      <c r="C4" s="22" t="s">
        <v>31</v>
      </c>
      <c r="D4" s="23">
        <v>8.91</v>
      </c>
      <c r="E4" s="23" t="s">
        <v>32</v>
      </c>
      <c r="F4" s="24">
        <f>IF(E4="ΝΑΙ",3,0)</f>
        <v>0</v>
      </c>
      <c r="G4" s="23" t="s">
        <v>32</v>
      </c>
      <c r="H4" s="23" t="s">
        <v>32</v>
      </c>
      <c r="I4" s="24">
        <f>IF(G4="ΟΧΙ",0,IF(H4="ΝΑΙ",9,6))</f>
        <v>0</v>
      </c>
      <c r="J4" s="23">
        <v>50</v>
      </c>
      <c r="K4" s="23">
        <v>0</v>
      </c>
      <c r="L4" s="24">
        <v>8</v>
      </c>
      <c r="M4" s="25" t="s">
        <v>34</v>
      </c>
      <c r="N4" s="24">
        <f>IF(M4="ΚΑΛΗ ΓΝΩΣΗ",1,IF(M4="ΠΟΛΥ ΚΑΛΗ ΓΝΩΣΗ",2,IF(M4="ΑΡΙΣΤΗ ΓΝΩΣΗ",3,0)))</f>
        <v>0</v>
      </c>
      <c r="O4" s="23" t="s">
        <v>31</v>
      </c>
      <c r="P4" s="24">
        <f>IF(O4="ΝΑΙ",3,0)</f>
        <v>3</v>
      </c>
      <c r="Q4" s="26">
        <f>IF(C4="ΝΑΙ",F4+I4+L4+N4+P4,0)</f>
        <v>11</v>
      </c>
      <c r="R4" s="27"/>
      <c r="S4" s="24">
        <f>IF(R4="0-6μηνες",0.02*Q4,IF(R4="7-12μηνες",0.04*Q4,IF(R4="13-18μηνες",0.06*Q4,IF(R4="19-24μηνες",0.08*Q4,IF(R4="24+",Q4*0.1,0)))))</f>
        <v>0</v>
      </c>
      <c r="T4" s="23" t="s">
        <v>32</v>
      </c>
      <c r="U4" s="24">
        <f>IF(T4="ΟΧΙ",0,0.01*Q4)</f>
        <v>0</v>
      </c>
      <c r="V4" s="23" t="s">
        <v>32</v>
      </c>
      <c r="W4" s="24">
        <f>IF(V4="ΟΧΙ",0,0.01*Q4)</f>
        <v>0</v>
      </c>
      <c r="X4" s="23" t="s">
        <v>32</v>
      </c>
      <c r="Y4" s="24">
        <f>IF(X4="ΟΧΙ",0,0.01*Q4)</f>
        <v>0</v>
      </c>
      <c r="Z4" s="23" t="s">
        <v>32</v>
      </c>
      <c r="AA4" s="24">
        <f>IF(Z4="ΟΧΙ",0,0.01*Q4)</f>
        <v>0</v>
      </c>
      <c r="AB4" s="26">
        <f>S4+U4+W4+Y4+AA4</f>
        <v>0</v>
      </c>
      <c r="AC4" s="28">
        <f>Q4+AB4</f>
        <v>11</v>
      </c>
      <c r="AD4" s="29"/>
    </row>
    <row r="5" spans="1:30" ht="33" customHeight="1" x14ac:dyDescent="0.25"/>
    <row r="6" spans="1:30" ht="39" customHeight="1" thickBot="1" x14ac:dyDescent="0.3">
      <c r="A6" s="39" t="s">
        <v>35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90.75" thickBot="1" x14ac:dyDescent="0.3">
      <c r="A7" s="2" t="s">
        <v>1</v>
      </c>
      <c r="B7" s="3" t="s">
        <v>2</v>
      </c>
      <c r="C7" s="3" t="s">
        <v>3</v>
      </c>
      <c r="D7" s="4" t="s">
        <v>4</v>
      </c>
      <c r="E7" s="4" t="s">
        <v>5</v>
      </c>
      <c r="F7" s="5" t="s">
        <v>6</v>
      </c>
      <c r="G7" s="6" t="s">
        <v>7</v>
      </c>
      <c r="H7" s="4" t="s">
        <v>8</v>
      </c>
      <c r="I7" s="5" t="s">
        <v>9</v>
      </c>
      <c r="J7" s="4" t="s">
        <v>10</v>
      </c>
      <c r="K7" s="4" t="s">
        <v>11</v>
      </c>
      <c r="L7" s="5" t="s">
        <v>12</v>
      </c>
      <c r="M7" s="4" t="s">
        <v>13</v>
      </c>
      <c r="N7" s="5" t="s">
        <v>14</v>
      </c>
      <c r="O7" s="4" t="s">
        <v>15</v>
      </c>
      <c r="P7" s="5" t="s">
        <v>16</v>
      </c>
      <c r="Q7" s="7" t="s">
        <v>17</v>
      </c>
      <c r="R7" s="8" t="s">
        <v>18</v>
      </c>
      <c r="S7" s="5" t="s">
        <v>19</v>
      </c>
      <c r="T7" s="4" t="s">
        <v>20</v>
      </c>
      <c r="U7" s="5" t="s">
        <v>21</v>
      </c>
      <c r="V7" s="4" t="s">
        <v>22</v>
      </c>
      <c r="W7" s="9" t="s">
        <v>23</v>
      </c>
      <c r="X7" s="4" t="s">
        <v>24</v>
      </c>
      <c r="Y7" s="9" t="s">
        <v>25</v>
      </c>
      <c r="Z7" s="4" t="s">
        <v>26</v>
      </c>
      <c r="AA7" s="5" t="s">
        <v>27</v>
      </c>
      <c r="AB7" s="7" t="s">
        <v>28</v>
      </c>
      <c r="AC7" s="10" t="s">
        <v>29</v>
      </c>
      <c r="AD7" s="11" t="s">
        <v>30</v>
      </c>
    </row>
    <row r="8" spans="1:30" ht="45" x14ac:dyDescent="0.25">
      <c r="A8" s="12">
        <v>3</v>
      </c>
      <c r="B8" s="22">
        <v>2983</v>
      </c>
      <c r="C8" s="22" t="s">
        <v>32</v>
      </c>
      <c r="D8" s="23"/>
      <c r="E8" s="23"/>
      <c r="F8" s="24">
        <f t="shared" ref="F8:F17" si="0">IF(E8="ΝΑΙ",3,0)</f>
        <v>0</v>
      </c>
      <c r="G8" s="23"/>
      <c r="H8" s="23"/>
      <c r="I8" s="24">
        <v>0</v>
      </c>
      <c r="J8" s="23"/>
      <c r="K8" s="23"/>
      <c r="L8" s="24">
        <f>(J8*0.3)+(K8*0.2)</f>
        <v>0</v>
      </c>
      <c r="M8" s="25"/>
      <c r="N8" s="24">
        <f t="shared" ref="N8:N17" si="1">IF(M8="ΚΑΛΗ ΓΝΩΣΗ",1,IF(M8="ΠΟΛΥ ΚΑΛΗ ΓΝΩΣΗ",2,IF(M8="ΑΡΙΣΤΗ ΓΝΩΣΗ",3,0)))</f>
        <v>0</v>
      </c>
      <c r="O8" s="23"/>
      <c r="P8" s="24">
        <f t="shared" ref="P8:P17" si="2">IF(O8="ΝΑΙ",3,0)</f>
        <v>0</v>
      </c>
      <c r="Q8" s="26">
        <f t="shared" ref="Q8:Q17" si="3">IF(C8="ΝΑΙ",F8+I8+L8+N8+P8,0)</f>
        <v>0</v>
      </c>
      <c r="R8" s="27"/>
      <c r="S8" s="24">
        <f t="shared" ref="S8:S17" si="4">IF(R8="0-6μηνες",0.02*Q8,IF(R8="7-12μηνες",0.04*Q8,IF(R8="13-18μηνες",0.06*Q8,IF(R8="19-24μηνες",0.08*Q8,IF(R8="24+",Q8*0.1,0)))))</f>
        <v>0</v>
      </c>
      <c r="T8" s="23"/>
      <c r="U8" s="24">
        <f t="shared" ref="U8:U17" si="5">IF(T8="ΟΧΙ",0,0.01*Q8)</f>
        <v>0</v>
      </c>
      <c r="V8" s="23"/>
      <c r="W8" s="24">
        <f t="shared" ref="W8:W17" si="6">IF(V8="ΟΧΙ",0,0.01*Q8)</f>
        <v>0</v>
      </c>
      <c r="X8" s="23"/>
      <c r="Y8" s="24">
        <f t="shared" ref="Y8:Y16" si="7">IF(X8="ΟΧΙ",0,0.01*Q8)</f>
        <v>0</v>
      </c>
      <c r="Z8" s="23"/>
      <c r="AA8" s="24">
        <f t="shared" ref="AA8:AA17" si="8">IF(Z8="ΟΧΙ",0,0.01*Q8)</f>
        <v>0</v>
      </c>
      <c r="AB8" s="26">
        <f t="shared" ref="AB8:AB16" si="9">S8+U8+W8+Y8+AA8</f>
        <v>0</v>
      </c>
      <c r="AC8" s="28">
        <f t="shared" ref="AC8:AC17" si="10">Q8+AB8</f>
        <v>0</v>
      </c>
      <c r="AD8" s="30" t="s">
        <v>36</v>
      </c>
    </row>
    <row r="9" spans="1:30" ht="45" x14ac:dyDescent="0.25">
      <c r="A9" s="21">
        <v>5</v>
      </c>
      <c r="B9" s="22">
        <v>3209</v>
      </c>
      <c r="C9" s="22" t="s">
        <v>32</v>
      </c>
      <c r="D9" s="23"/>
      <c r="E9" s="23"/>
      <c r="F9" s="24">
        <f t="shared" si="0"/>
        <v>0</v>
      </c>
      <c r="G9" s="23"/>
      <c r="H9" s="23"/>
      <c r="I9" s="24">
        <v>0</v>
      </c>
      <c r="J9" s="23"/>
      <c r="K9" s="23"/>
      <c r="L9" s="24">
        <f>(J9*0.3)+(K9*0.2)</f>
        <v>0</v>
      </c>
      <c r="M9" s="31"/>
      <c r="N9" s="24">
        <f t="shared" si="1"/>
        <v>0</v>
      </c>
      <c r="O9" s="23"/>
      <c r="P9" s="24">
        <f t="shared" si="2"/>
        <v>0</v>
      </c>
      <c r="Q9" s="26">
        <f t="shared" si="3"/>
        <v>0</v>
      </c>
      <c r="R9" s="27"/>
      <c r="S9" s="24">
        <f t="shared" si="4"/>
        <v>0</v>
      </c>
      <c r="T9" s="23"/>
      <c r="U9" s="24">
        <f t="shared" si="5"/>
        <v>0</v>
      </c>
      <c r="V9" s="23"/>
      <c r="W9" s="24">
        <f t="shared" si="6"/>
        <v>0</v>
      </c>
      <c r="X9" s="23"/>
      <c r="Y9" s="24">
        <f t="shared" si="7"/>
        <v>0</v>
      </c>
      <c r="Z9" s="23"/>
      <c r="AA9" s="24">
        <f t="shared" si="8"/>
        <v>0</v>
      </c>
      <c r="AB9" s="26">
        <f t="shared" si="9"/>
        <v>0</v>
      </c>
      <c r="AC9" s="28">
        <f t="shared" si="10"/>
        <v>0</v>
      </c>
      <c r="AD9" s="30" t="s">
        <v>36</v>
      </c>
    </row>
    <row r="10" spans="1:30" ht="45" x14ac:dyDescent="0.25">
      <c r="A10" s="12">
        <v>4</v>
      </c>
      <c r="B10" s="22">
        <v>2985</v>
      </c>
      <c r="C10" s="22" t="s">
        <v>32</v>
      </c>
      <c r="D10" s="23"/>
      <c r="E10" s="23"/>
      <c r="F10" s="24">
        <f t="shared" si="0"/>
        <v>0</v>
      </c>
      <c r="G10" s="23"/>
      <c r="H10" s="23"/>
      <c r="I10" s="24">
        <v>0</v>
      </c>
      <c r="J10" s="23"/>
      <c r="K10" s="23"/>
      <c r="L10" s="24">
        <f>(J10*0.3)+(K10*0.2)</f>
        <v>0</v>
      </c>
      <c r="M10" s="31"/>
      <c r="N10" s="24">
        <f t="shared" si="1"/>
        <v>0</v>
      </c>
      <c r="O10" s="23"/>
      <c r="P10" s="24">
        <f t="shared" si="2"/>
        <v>0</v>
      </c>
      <c r="Q10" s="26">
        <f t="shared" si="3"/>
        <v>0</v>
      </c>
      <c r="R10" s="27"/>
      <c r="S10" s="24">
        <f t="shared" si="4"/>
        <v>0</v>
      </c>
      <c r="T10" s="23"/>
      <c r="U10" s="24">
        <f t="shared" si="5"/>
        <v>0</v>
      </c>
      <c r="V10" s="23"/>
      <c r="W10" s="24">
        <f t="shared" si="6"/>
        <v>0</v>
      </c>
      <c r="X10" s="23"/>
      <c r="Y10" s="24">
        <f t="shared" si="7"/>
        <v>0</v>
      </c>
      <c r="Z10" s="23"/>
      <c r="AA10" s="24">
        <f t="shared" si="8"/>
        <v>0</v>
      </c>
      <c r="AB10" s="26">
        <f t="shared" si="9"/>
        <v>0</v>
      </c>
      <c r="AC10" s="28">
        <f t="shared" si="10"/>
        <v>0</v>
      </c>
      <c r="AD10" s="30" t="s">
        <v>36</v>
      </c>
    </row>
    <row r="11" spans="1:30" ht="45" x14ac:dyDescent="0.25">
      <c r="A11" s="12">
        <v>10</v>
      </c>
      <c r="B11" s="23">
        <v>2681</v>
      </c>
      <c r="C11" s="22" t="s">
        <v>32</v>
      </c>
      <c r="D11" s="23"/>
      <c r="E11" s="23"/>
      <c r="F11" s="24">
        <f t="shared" si="0"/>
        <v>0</v>
      </c>
      <c r="G11" s="23"/>
      <c r="H11" s="23"/>
      <c r="I11" s="24">
        <v>0</v>
      </c>
      <c r="J11" s="23"/>
      <c r="K11" s="23"/>
      <c r="L11" s="24">
        <v>0</v>
      </c>
      <c r="M11" s="31"/>
      <c r="N11" s="24">
        <f t="shared" si="1"/>
        <v>0</v>
      </c>
      <c r="O11" s="23"/>
      <c r="P11" s="24">
        <f t="shared" si="2"/>
        <v>0</v>
      </c>
      <c r="Q11" s="26">
        <f t="shared" si="3"/>
        <v>0</v>
      </c>
      <c r="R11" s="27"/>
      <c r="S11" s="24">
        <f t="shared" si="4"/>
        <v>0</v>
      </c>
      <c r="T11" s="23"/>
      <c r="U11" s="24">
        <f t="shared" si="5"/>
        <v>0</v>
      </c>
      <c r="V11" s="23"/>
      <c r="W11" s="24">
        <f t="shared" si="6"/>
        <v>0</v>
      </c>
      <c r="X11" s="23"/>
      <c r="Y11" s="24">
        <f t="shared" si="7"/>
        <v>0</v>
      </c>
      <c r="Z11" s="23"/>
      <c r="AA11" s="24">
        <f t="shared" si="8"/>
        <v>0</v>
      </c>
      <c r="AB11" s="26">
        <f t="shared" si="9"/>
        <v>0</v>
      </c>
      <c r="AC11" s="28">
        <f t="shared" si="10"/>
        <v>0</v>
      </c>
      <c r="AD11" s="30" t="s">
        <v>36</v>
      </c>
    </row>
    <row r="12" spans="1:30" ht="45" x14ac:dyDescent="0.25">
      <c r="A12" s="21">
        <v>9</v>
      </c>
      <c r="B12" s="22">
        <v>2877</v>
      </c>
      <c r="C12" s="22" t="s">
        <v>32</v>
      </c>
      <c r="D12" s="23"/>
      <c r="E12" s="23"/>
      <c r="F12" s="24">
        <f t="shared" si="0"/>
        <v>0</v>
      </c>
      <c r="G12" s="23"/>
      <c r="H12" s="23"/>
      <c r="I12" s="24">
        <v>0</v>
      </c>
      <c r="J12" s="23"/>
      <c r="K12" s="23"/>
      <c r="L12" s="24">
        <v>0</v>
      </c>
      <c r="M12" s="31"/>
      <c r="N12" s="24">
        <f t="shared" si="1"/>
        <v>0</v>
      </c>
      <c r="O12" s="23"/>
      <c r="P12" s="24">
        <f t="shared" si="2"/>
        <v>0</v>
      </c>
      <c r="Q12" s="26">
        <f t="shared" si="3"/>
        <v>0</v>
      </c>
      <c r="R12" s="27"/>
      <c r="S12" s="24">
        <f t="shared" si="4"/>
        <v>0</v>
      </c>
      <c r="T12" s="23"/>
      <c r="U12" s="24">
        <f t="shared" si="5"/>
        <v>0</v>
      </c>
      <c r="V12" s="23"/>
      <c r="W12" s="24">
        <f t="shared" si="6"/>
        <v>0</v>
      </c>
      <c r="X12" s="23"/>
      <c r="Y12" s="24">
        <f t="shared" si="7"/>
        <v>0</v>
      </c>
      <c r="Z12" s="23"/>
      <c r="AA12" s="24">
        <f t="shared" si="8"/>
        <v>0</v>
      </c>
      <c r="AB12" s="26">
        <f t="shared" si="9"/>
        <v>0</v>
      </c>
      <c r="AC12" s="28">
        <f t="shared" si="10"/>
        <v>0</v>
      </c>
      <c r="AD12" s="30" t="s">
        <v>36</v>
      </c>
    </row>
    <row r="13" spans="1:30" ht="45" x14ac:dyDescent="0.25">
      <c r="A13" s="12">
        <v>2</v>
      </c>
      <c r="B13" s="22">
        <v>2979</v>
      </c>
      <c r="C13" s="22" t="s">
        <v>32</v>
      </c>
      <c r="D13" s="23"/>
      <c r="E13" s="23"/>
      <c r="F13" s="24">
        <f t="shared" si="0"/>
        <v>0</v>
      </c>
      <c r="G13" s="23"/>
      <c r="H13" s="23"/>
      <c r="I13" s="24">
        <v>0</v>
      </c>
      <c r="J13" s="23"/>
      <c r="K13" s="23"/>
      <c r="L13" s="24">
        <f>(J13*0.3)+(K13*0.2)</f>
        <v>0</v>
      </c>
      <c r="M13" s="31"/>
      <c r="N13" s="24">
        <f t="shared" si="1"/>
        <v>0</v>
      </c>
      <c r="O13" s="23"/>
      <c r="P13" s="24">
        <f t="shared" si="2"/>
        <v>0</v>
      </c>
      <c r="Q13" s="26">
        <f t="shared" si="3"/>
        <v>0</v>
      </c>
      <c r="R13" s="27"/>
      <c r="S13" s="24">
        <f t="shared" si="4"/>
        <v>0</v>
      </c>
      <c r="T13" s="23"/>
      <c r="U13" s="24">
        <f t="shared" si="5"/>
        <v>0</v>
      </c>
      <c r="V13" s="23"/>
      <c r="W13" s="24">
        <f t="shared" si="6"/>
        <v>0</v>
      </c>
      <c r="X13" s="23"/>
      <c r="Y13" s="24">
        <f t="shared" si="7"/>
        <v>0</v>
      </c>
      <c r="Z13" s="23"/>
      <c r="AA13" s="24">
        <f t="shared" si="8"/>
        <v>0</v>
      </c>
      <c r="AB13" s="26">
        <f t="shared" si="9"/>
        <v>0</v>
      </c>
      <c r="AC13" s="28">
        <f t="shared" si="10"/>
        <v>0</v>
      </c>
      <c r="AD13" s="30" t="s">
        <v>36</v>
      </c>
    </row>
    <row r="14" spans="1:30" ht="45" x14ac:dyDescent="0.25">
      <c r="A14" s="12">
        <v>8</v>
      </c>
      <c r="B14" s="22">
        <v>2981</v>
      </c>
      <c r="C14" s="22" t="s">
        <v>32</v>
      </c>
      <c r="D14" s="23"/>
      <c r="E14" s="23"/>
      <c r="F14" s="24">
        <f t="shared" si="0"/>
        <v>0</v>
      </c>
      <c r="G14" s="23"/>
      <c r="H14" s="23"/>
      <c r="I14" s="24">
        <v>0</v>
      </c>
      <c r="J14" s="23"/>
      <c r="K14" s="23"/>
      <c r="L14" s="24">
        <f>(J14*0.3)+(K14*0.2)</f>
        <v>0</v>
      </c>
      <c r="M14" s="31"/>
      <c r="N14" s="24">
        <f t="shared" si="1"/>
        <v>0</v>
      </c>
      <c r="O14" s="23"/>
      <c r="P14" s="24">
        <f t="shared" si="2"/>
        <v>0</v>
      </c>
      <c r="Q14" s="26">
        <f t="shared" si="3"/>
        <v>0</v>
      </c>
      <c r="R14" s="27"/>
      <c r="S14" s="24">
        <f t="shared" si="4"/>
        <v>0</v>
      </c>
      <c r="T14" s="23"/>
      <c r="U14" s="24">
        <f t="shared" si="5"/>
        <v>0</v>
      </c>
      <c r="V14" s="23"/>
      <c r="W14" s="24">
        <f t="shared" si="6"/>
        <v>0</v>
      </c>
      <c r="X14" s="23"/>
      <c r="Y14" s="24">
        <f t="shared" si="7"/>
        <v>0</v>
      </c>
      <c r="Z14" s="23"/>
      <c r="AA14" s="24">
        <f t="shared" si="8"/>
        <v>0</v>
      </c>
      <c r="AB14" s="26">
        <f t="shared" si="9"/>
        <v>0</v>
      </c>
      <c r="AC14" s="28">
        <f t="shared" si="10"/>
        <v>0</v>
      </c>
      <c r="AD14" s="30" t="s">
        <v>36</v>
      </c>
    </row>
    <row r="15" spans="1:30" ht="45" x14ac:dyDescent="0.25">
      <c r="A15" s="21">
        <v>7</v>
      </c>
      <c r="B15" s="22">
        <v>2795</v>
      </c>
      <c r="C15" s="22" t="s">
        <v>32</v>
      </c>
      <c r="D15" s="23"/>
      <c r="E15" s="23"/>
      <c r="F15" s="24">
        <f t="shared" si="0"/>
        <v>0</v>
      </c>
      <c r="G15" s="23"/>
      <c r="H15" s="23"/>
      <c r="I15" s="24"/>
      <c r="J15" s="23"/>
      <c r="K15" s="23"/>
      <c r="L15" s="24">
        <f>(J15*0.3)+(K15*0.2)</f>
        <v>0</v>
      </c>
      <c r="M15" s="31"/>
      <c r="N15" s="24">
        <f t="shared" si="1"/>
        <v>0</v>
      </c>
      <c r="O15" s="23"/>
      <c r="P15" s="24">
        <f t="shared" si="2"/>
        <v>0</v>
      </c>
      <c r="Q15" s="26">
        <f t="shared" si="3"/>
        <v>0</v>
      </c>
      <c r="R15" s="27"/>
      <c r="S15" s="24">
        <f t="shared" si="4"/>
        <v>0</v>
      </c>
      <c r="T15" s="23"/>
      <c r="U15" s="24">
        <f t="shared" si="5"/>
        <v>0</v>
      </c>
      <c r="V15" s="23"/>
      <c r="W15" s="24">
        <f t="shared" si="6"/>
        <v>0</v>
      </c>
      <c r="X15" s="23"/>
      <c r="Y15" s="24">
        <f t="shared" si="7"/>
        <v>0</v>
      </c>
      <c r="Z15" s="23"/>
      <c r="AA15" s="24">
        <f t="shared" si="8"/>
        <v>0</v>
      </c>
      <c r="AB15" s="26">
        <f t="shared" si="9"/>
        <v>0</v>
      </c>
      <c r="AC15" s="28">
        <f t="shared" si="10"/>
        <v>0</v>
      </c>
      <c r="AD15" s="30" t="s">
        <v>36</v>
      </c>
    </row>
    <row r="16" spans="1:30" ht="45" x14ac:dyDescent="0.25">
      <c r="A16" s="12">
        <v>6</v>
      </c>
      <c r="B16" s="22">
        <v>2808</v>
      </c>
      <c r="C16" s="22" t="s">
        <v>32</v>
      </c>
      <c r="D16" s="23"/>
      <c r="E16" s="23"/>
      <c r="F16" s="24">
        <f t="shared" si="0"/>
        <v>0</v>
      </c>
      <c r="G16" s="23"/>
      <c r="H16" s="23"/>
      <c r="I16" s="24">
        <f>IF(G16="ΟΧΙ",0,IF(H16="ΝΑΙ",9,6))</f>
        <v>6</v>
      </c>
      <c r="J16" s="23"/>
      <c r="K16" s="23"/>
      <c r="L16" s="24">
        <f>(J16*0.3)+(K16*0.2)</f>
        <v>0</v>
      </c>
      <c r="M16" s="31"/>
      <c r="N16" s="24">
        <f t="shared" si="1"/>
        <v>0</v>
      </c>
      <c r="O16" s="23"/>
      <c r="P16" s="24">
        <f t="shared" si="2"/>
        <v>0</v>
      </c>
      <c r="Q16" s="26">
        <f t="shared" si="3"/>
        <v>0</v>
      </c>
      <c r="R16" s="27"/>
      <c r="S16" s="24">
        <f t="shared" si="4"/>
        <v>0</v>
      </c>
      <c r="T16" s="23"/>
      <c r="U16" s="24">
        <f t="shared" si="5"/>
        <v>0</v>
      </c>
      <c r="V16" s="23"/>
      <c r="W16" s="24">
        <f t="shared" si="6"/>
        <v>0</v>
      </c>
      <c r="X16" s="23"/>
      <c r="Y16" s="24">
        <f t="shared" si="7"/>
        <v>0</v>
      </c>
      <c r="Z16" s="23"/>
      <c r="AA16" s="24">
        <f t="shared" si="8"/>
        <v>0</v>
      </c>
      <c r="AB16" s="26">
        <f t="shared" si="9"/>
        <v>0</v>
      </c>
      <c r="AC16" s="32">
        <f t="shared" si="10"/>
        <v>0</v>
      </c>
      <c r="AD16" s="30" t="s">
        <v>36</v>
      </c>
    </row>
    <row r="17" spans="1:30" ht="45" x14ac:dyDescent="0.25">
      <c r="A17" s="12">
        <v>1</v>
      </c>
      <c r="B17" s="22">
        <v>3208</v>
      </c>
      <c r="C17" s="22" t="s">
        <v>32</v>
      </c>
      <c r="D17" s="23"/>
      <c r="E17" s="23"/>
      <c r="F17" s="24">
        <f t="shared" si="0"/>
        <v>0</v>
      </c>
      <c r="G17" s="23"/>
      <c r="H17" s="23"/>
      <c r="I17" s="24"/>
      <c r="J17" s="23"/>
      <c r="K17" s="23"/>
      <c r="L17" s="24">
        <f>(J17*0.3)+(K17*0.2)</f>
        <v>0</v>
      </c>
      <c r="M17" s="31"/>
      <c r="N17" s="24">
        <f t="shared" si="1"/>
        <v>0</v>
      </c>
      <c r="O17" s="23"/>
      <c r="P17" s="24">
        <f t="shared" si="2"/>
        <v>0</v>
      </c>
      <c r="Q17" s="33">
        <f t="shared" si="3"/>
        <v>0</v>
      </c>
      <c r="R17" s="34"/>
      <c r="S17" s="35">
        <f t="shared" si="4"/>
        <v>0</v>
      </c>
      <c r="T17" s="34"/>
      <c r="U17" s="35">
        <f t="shared" si="5"/>
        <v>0</v>
      </c>
      <c r="V17" s="34"/>
      <c r="W17" s="35">
        <f t="shared" si="6"/>
        <v>0</v>
      </c>
      <c r="X17" s="34"/>
      <c r="Y17" s="35">
        <v>0</v>
      </c>
      <c r="Z17" s="34"/>
      <c r="AA17" s="35">
        <f t="shared" si="8"/>
        <v>0</v>
      </c>
      <c r="AB17" s="33">
        <v>0</v>
      </c>
      <c r="AC17" s="32">
        <f t="shared" si="10"/>
        <v>0</v>
      </c>
      <c r="AD17" s="30" t="s">
        <v>36</v>
      </c>
    </row>
  </sheetData>
  <mergeCells count="2">
    <mergeCell ref="A1:AC1"/>
    <mergeCell ref="A6:AD6"/>
  </mergeCells>
  <dataValidations count="7">
    <dataValidation type="list" allowBlank="1" showInputMessage="1" showErrorMessage="1" sqref="M2:M4 M7:M17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C2:C4 C7:C17">
      <formula1>"ΝΑΙ,ΟΧΙ"</formula1>
    </dataValidation>
    <dataValidation type="list" allowBlank="1" showInputMessage="1" showErrorMessage="1" sqref="X2:X4 O2:O4 E2:E4 Z2:Z4 H2:H4 T2:T4 V2:V4 X7:X17 O7:O17 E7:E17 Z7:Z17 H7:H17 T7:T17 V7:V17">
      <formula1>"ΝΑΙ,ΟΧΙ"</formula1>
    </dataValidation>
    <dataValidation type="list" allowBlank="1" showInputMessage="1" showErrorMessage="1" sqref="G3:G4 G8:G17">
      <formula1>"ΟΧΙ,ΝΑΙ,ΔΙΔΑΚΤΟΡΙΚΟ"</formula1>
    </dataValidation>
    <dataValidation type="list" allowBlank="1" showInputMessage="1" showErrorMessage="1" sqref="R2 R4 R7:R17">
      <formula1>"0-6μηνες,7-12μηνες,13-18μηνες,19-24μηνες,24+"</formula1>
    </dataValidation>
    <dataValidation type="decimal" allowBlank="1" showInputMessage="1" showErrorMessage="1" sqref="D3">
      <formula1>5</formula1>
      <formula2>10</formula2>
    </dataValidation>
    <dataValidation type="list" allowBlank="1" showInputMessage="1" showErrorMessage="1" sqref="R3">
      <formula1>"ΚΑΘΟΛΟΥ,0-6μηνες,7-12μηνες,13-18μηνες,19-24μηνες,24+"</formula1>
    </dataValidation>
  </dataValidations>
  <pageMargins left="0.25" right="0.25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ΔΗΜΟΣΙΟΤΗΤΑ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Κωνσταντίνα Φούσα</dc:creator>
  <cp:lastModifiedBy>Κωνσταντίνα Φούσα</cp:lastModifiedBy>
  <dcterms:created xsi:type="dcterms:W3CDTF">2020-03-09T14:57:14Z</dcterms:created>
  <dcterms:modified xsi:type="dcterms:W3CDTF">2020-03-09T15:01:10Z</dcterms:modified>
</cp:coreProperties>
</file>